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6AB74909-CF43-488A-BFFC-CEB5717988D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0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3" l="1"/>
  <c r="G7" i="23"/>
  <c r="G74" i="23"/>
  <c r="H97" i="23"/>
  <c r="G97" i="23"/>
  <c r="G47" i="16"/>
  <c r="F47" i="16"/>
  <c r="H60" i="23"/>
  <c r="G60" i="23"/>
  <c r="H13" i="23"/>
  <c r="H7" i="23" s="1"/>
  <c r="H14" i="23"/>
  <c r="H16" i="23"/>
  <c r="H10" i="23" s="1"/>
  <c r="G16" i="23"/>
  <c r="G10" i="23" s="1"/>
  <c r="G14" i="23"/>
  <c r="G8" i="23" s="1"/>
  <c r="G13" i="23"/>
  <c r="G9" i="22"/>
  <c r="H33" i="22"/>
  <c r="H8" i="22" s="1"/>
  <c r="G33" i="22"/>
  <c r="G13" i="22"/>
  <c r="G8" i="22" s="1"/>
  <c r="G12" i="22"/>
  <c r="G7" i="22" s="1"/>
  <c r="G6" i="22" s="1"/>
  <c r="H12" i="22"/>
  <c r="H7" i="22" s="1"/>
  <c r="H13" i="22"/>
  <c r="H14" i="22"/>
  <c r="H9" i="22" s="1"/>
  <c r="I9" i="22" s="1"/>
  <c r="H15" i="22"/>
  <c r="H10" i="22" s="1"/>
  <c r="G15" i="22"/>
  <c r="G10" i="22" s="1"/>
  <c r="G14" i="22"/>
  <c r="G32" i="16"/>
  <c r="F32" i="16"/>
  <c r="H39" i="16"/>
  <c r="H26" i="23"/>
  <c r="H23" i="23"/>
  <c r="I23" i="23" s="1"/>
  <c r="H20" i="23"/>
  <c r="H94" i="23"/>
  <c r="G94" i="23"/>
  <c r="H92" i="23"/>
  <c r="G92" i="23"/>
  <c r="H89" i="23"/>
  <c r="G89" i="23"/>
  <c r="H86" i="23"/>
  <c r="G86" i="23"/>
  <c r="H83" i="23"/>
  <c r="G83" i="23"/>
  <c r="H82" i="23"/>
  <c r="G80" i="23"/>
  <c r="G76" i="23" s="1"/>
  <c r="H80" i="23"/>
  <c r="H79" i="23"/>
  <c r="I79" i="23" s="1"/>
  <c r="H71" i="23"/>
  <c r="H68" i="23" s="1"/>
  <c r="H64" i="23" s="1"/>
  <c r="G71" i="23"/>
  <c r="G68" i="23" s="1"/>
  <c r="G64" i="23" s="1"/>
  <c r="H63" i="23"/>
  <c r="G63" i="23"/>
  <c r="H59" i="23"/>
  <c r="G59" i="23"/>
  <c r="H56" i="23"/>
  <c r="G56" i="23"/>
  <c r="H38" i="23"/>
  <c r="G38" i="23"/>
  <c r="H35" i="23"/>
  <c r="G35" i="23"/>
  <c r="G32" i="23"/>
  <c r="G29" i="23"/>
  <c r="G26" i="23"/>
  <c r="G20" i="23"/>
  <c r="G15" i="23" s="1"/>
  <c r="H32" i="23"/>
  <c r="H29" i="23"/>
  <c r="I41" i="23"/>
  <c r="I24" i="22"/>
  <c r="I30" i="22"/>
  <c r="H69" i="16"/>
  <c r="G7" i="16"/>
  <c r="F7" i="16"/>
  <c r="H28" i="16"/>
  <c r="H31" i="16"/>
  <c r="I21" i="22"/>
  <c r="I18" i="22"/>
  <c r="I41" i="22"/>
  <c r="I37" i="22"/>
  <c r="H38" i="16"/>
  <c r="G6" i="16" l="1"/>
  <c r="H76" i="23"/>
  <c r="F6" i="16"/>
  <c r="H74" i="23"/>
  <c r="H8" i="23" s="1"/>
  <c r="H6" i="23" s="1"/>
  <c r="I60" i="23"/>
  <c r="G53" i="23"/>
  <c r="G49" i="23" s="1"/>
  <c r="H15" i="23"/>
  <c r="H9" i="23" s="1"/>
  <c r="H53" i="23"/>
  <c r="G17" i="23"/>
  <c r="H17" i="23"/>
  <c r="H11" i="23" s="1"/>
  <c r="I14" i="23"/>
  <c r="I13" i="23"/>
  <c r="I63" i="23"/>
  <c r="H11" i="22"/>
  <c r="G11" i="22"/>
  <c r="I14" i="22"/>
  <c r="I32" i="23"/>
  <c r="I59" i="23"/>
  <c r="I71" i="23"/>
  <c r="I83" i="23"/>
  <c r="I89" i="23"/>
  <c r="I20" i="23"/>
  <c r="H31" i="22"/>
  <c r="H49" i="23"/>
  <c r="I35" i="23"/>
  <c r="I48" i="23"/>
  <c r="I80" i="23"/>
  <c r="I86" i="23"/>
  <c r="I92" i="23"/>
  <c r="I94" i="23"/>
  <c r="I56" i="23"/>
  <c r="I26" i="23"/>
  <c r="I38" i="23"/>
  <c r="I45" i="23"/>
  <c r="I29" i="23"/>
  <c r="G31" i="22"/>
  <c r="I68" i="23"/>
  <c r="I15" i="22"/>
  <c r="H16" i="16"/>
  <c r="H19" i="16"/>
  <c r="H22" i="16"/>
  <c r="H25" i="16"/>
  <c r="H35" i="16"/>
  <c r="H42" i="16"/>
  <c r="H46" i="16"/>
  <c r="H50" i="16"/>
  <c r="H58" i="16"/>
  <c r="H61" i="16"/>
  <c r="H64" i="16"/>
  <c r="H67" i="16"/>
  <c r="H7" i="16"/>
  <c r="G43" i="16"/>
  <c r="F43" i="16"/>
  <c r="G12" i="23" l="1"/>
  <c r="G11" i="23"/>
  <c r="G6" i="23" s="1"/>
  <c r="I15" i="23"/>
  <c r="I11" i="22"/>
  <c r="I8" i="22"/>
  <c r="H6" i="22"/>
  <c r="I6" i="22" s="1"/>
  <c r="I10" i="22"/>
  <c r="I76" i="23"/>
  <c r="H72" i="23"/>
  <c r="I8" i="23"/>
  <c r="I74" i="23"/>
  <c r="G72" i="23"/>
  <c r="H12" i="23"/>
  <c r="I12" i="23" s="1"/>
  <c r="I49" i="23"/>
  <c r="I17" i="23"/>
  <c r="I9" i="23"/>
  <c r="I53" i="23"/>
  <c r="H47" i="16"/>
  <c r="H32" i="16"/>
  <c r="H43" i="16"/>
  <c r="I72" i="23" l="1"/>
  <c r="I6" i="23"/>
  <c r="I11" i="23"/>
  <c r="H6" i="16"/>
</calcChain>
</file>

<file path=xl/sharedStrings.xml><?xml version="1.0" encoding="utf-8"?>
<sst xmlns="http://schemas.openxmlformats.org/spreadsheetml/2006/main" count="461" uniqueCount="120">
  <si>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</si>
  <si>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</si>
  <si>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</si>
  <si>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</si>
  <si>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</si>
  <si>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</si>
  <si>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</si>
  <si>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</si>
  <si>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</si>
  <si>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</si>
  <si>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</si>
  <si>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</si>
  <si>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</si>
  <si>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</si>
  <si>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</si>
  <si>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</si>
  <si>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</si>
  <si>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</si>
  <si>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</si>
  <si>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</si>
  <si>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</si>
  <si>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</si>
  <si>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</si>
  <si>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</si>
  <si>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</si>
  <si>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</si>
  <si>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</si>
  <si>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</si>
  <si>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</si>
  <si>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</si>
  <si>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</si>
  <si>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</si>
  <si>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</si>
  <si>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</si>
  <si>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</si>
  <si>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</si>
  <si>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</si>
  <si>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</si>
  <si>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</si>
  <si>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</si>
  <si>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</si>
  <si>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</si>
  <si>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</si>
  <si>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</si>
  <si>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</si>
  <si>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</si>
  <si>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</si>
  <si>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</si>
  <si>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</si>
  <si>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</si>
  <si>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</si>
  <si>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</si>
  <si>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</si>
  <si>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</si>
  <si>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</si>
  <si>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</si>
  <si>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</si>
  <si>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</si>
  <si>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</si>
  <si>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</si>
  <si>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</si>
  <si>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</si>
  <si>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</si>
  <si>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</si>
  <si>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</si>
  <si>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</si>
  <si>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</si>
  <si>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</si>
  <si>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</si>
  <si>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</si>
  <si>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</si>
  <si>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Расходы отчетного периода (2019 год) (руб.)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</si>
  <si>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</si>
  <si>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</si>
  <si>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</si>
  <si>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</si>
  <si>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</si>
  <si>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</si>
  <si>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</si>
  <si>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</si>
  <si>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</si>
  <si>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</si>
  <si>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</si>
  <si>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</si>
  <si>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</si>
  <si>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</si>
  <si>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</si>
  <si>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</si>
  <si>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</si>
  <si>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</si>
  <si>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</si>
  <si>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</si>
  <si>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</si>
  <si>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</si>
  <si>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</si>
  <si>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</si>
  <si>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</si>
  <si>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</si>
  <si>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</si>
  <si>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</si>
  <si>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</si>
  <si>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бюджета поселения
 за 1 квартал 2020 года
</t>
  </si>
  <si>
    <t>0110520010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</si>
  <si>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</si>
  <si>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1"/>
        <color theme="1"/>
        <rFont val="Times New Roman"/>
        <family val="1"/>
        <charset val="204"/>
      </rPr>
      <t xml:space="preserve"> 11 </t>
    </r>
    <r>
      <rPr>
        <sz val="11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</si>
  <si>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t>01111S6420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</si>
  <si>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</si>
  <si>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</si>
  <si>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12</t>
    </r>
    <r>
      <rPr>
        <sz val="14"/>
        <color theme="1"/>
        <rFont val="Times New Roman"/>
        <family val="1"/>
        <charset val="204"/>
      </rPr>
      <t xml:space="preserve"> подпрограммы 1 Устройство комплексной спортивной площадки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</si>
  <si>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 xml:space="preserve">подпрограммы 1 Мероприятия по инвентаризации (паспор-тизации) автомобильных дорог сельского поселения Добринский сельсовет
</t>
    </r>
  </si>
  <si>
    <t>Внебюджетный фонд</t>
  </si>
  <si>
    <t>0111186420</t>
  </si>
  <si>
    <t>01112L5763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</si>
  <si>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</si>
  <si>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</si>
  <si>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3"/>
        <color theme="1"/>
        <rFont val="Times New Roman"/>
        <family val="1"/>
        <charset val="204"/>
      </rPr>
      <t xml:space="preserve"> 12 </t>
    </r>
    <r>
      <rPr>
        <sz val="13"/>
        <color theme="1"/>
        <rFont val="Times New Roman"/>
        <family val="1"/>
        <charset val="204"/>
      </rPr>
      <t xml:space="preserve">подпрограммы 1 Устройство комплексной спортивной площадки
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</si>
  <si>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</si>
  <si>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t>Основное мероприятие 9 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</si>
  <si>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1 квартал 2020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</si>
  <si>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1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</si>
</sst>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8" fillId="0" borderId="13">
      <alignment horizontal="center" vertical="top" shrinkToFit="1"/>
    </xf>
    <xf numFmtId="4" fontId="13" fillId="0" borderId="13">
      <alignment horizontal="right" vertical="top" shrinkToFit="1"/>
    </xf>
  </cellStyleXfs>
  <cellXfs count="13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49" fontId="9" fillId="0" borderId="13" xfId="1" applyFont="1">
      <alignment horizontal="center" vertical="top" shrinkToFit="1"/>
    </xf>
    <xf numFmtId="4" fontId="9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workbookViewId="0">
      <selection activeCell="F47" sqref="F47:G47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9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 x14ac:dyDescent="0.3">
      <c r="A1" s="105" t="s">
        <v>101</v>
      </c>
      <c r="B1" s="105"/>
      <c r="C1" s="105"/>
      <c r="D1" s="105"/>
      <c r="E1" s="105"/>
      <c r="F1" s="105"/>
      <c r="G1" s="105"/>
      <c r="H1" s="105"/>
      <c r="I1" s="105"/>
      <c r="J1" s="2"/>
      <c r="K1" s="2"/>
      <c r="L1" s="2"/>
      <c r="M1" s="1"/>
    </row>
    <row r="2" spans="1:13" ht="44.25" customHeigh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2"/>
      <c r="K2" s="2"/>
      <c r="L2" s="2"/>
      <c r="M2" s="1"/>
    </row>
    <row r="3" spans="1:13" ht="37.5" customHeight="1" x14ac:dyDescent="0.3">
      <c r="A3" s="106" t="s">
        <v>2</v>
      </c>
      <c r="B3" s="107" t="s">
        <v>0</v>
      </c>
      <c r="C3" s="107" t="s">
        <v>1</v>
      </c>
      <c r="D3" s="107"/>
      <c r="E3" s="107"/>
      <c r="F3" s="107" t="s">
        <v>71</v>
      </c>
      <c r="G3" s="107"/>
      <c r="H3" s="107"/>
      <c r="I3" s="107"/>
      <c r="J3" s="2"/>
      <c r="K3" s="2"/>
      <c r="L3" s="2"/>
      <c r="M3" s="1"/>
    </row>
    <row r="4" spans="1:13" ht="94.5" x14ac:dyDescent="0.3">
      <c r="A4" s="106"/>
      <c r="B4" s="107"/>
      <c r="C4" s="24" t="s">
        <v>3</v>
      </c>
      <c r="D4" s="24" t="s">
        <v>4</v>
      </c>
      <c r="E4" s="24" t="s">
        <v>5</v>
      </c>
      <c r="F4" s="36" t="s">
        <v>63</v>
      </c>
      <c r="G4" s="36" t="s">
        <v>47</v>
      </c>
      <c r="H4" s="31" t="s">
        <v>48</v>
      </c>
      <c r="I4" s="31" t="s">
        <v>49</v>
      </c>
      <c r="J4" s="2"/>
      <c r="K4" s="2"/>
      <c r="L4" s="2"/>
      <c r="M4" s="1"/>
    </row>
    <row r="5" spans="1:13" ht="18.75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37">
        <v>10</v>
      </c>
      <c r="G5" s="37">
        <v>11</v>
      </c>
      <c r="H5" s="26">
        <v>12</v>
      </c>
      <c r="I5" s="26">
        <v>13</v>
      </c>
      <c r="J5" s="2"/>
      <c r="K5" s="2"/>
      <c r="L5" s="2"/>
      <c r="M5" s="1"/>
    </row>
    <row r="6" spans="1:13" ht="76.5" customHeight="1" x14ac:dyDescent="0.35">
      <c r="A6" s="25" t="s">
        <v>26</v>
      </c>
      <c r="B6" s="13" t="s">
        <v>97</v>
      </c>
      <c r="C6" s="14">
        <v>920</v>
      </c>
      <c r="D6" s="14" t="s">
        <v>7</v>
      </c>
      <c r="E6" s="14" t="s">
        <v>7</v>
      </c>
      <c r="F6" s="52">
        <f>F7+F32+F43+F47</f>
        <v>23249915</v>
      </c>
      <c r="G6" s="52">
        <f>G7+G32+G43+G47</f>
        <v>6319024.5799999991</v>
      </c>
      <c r="H6" s="15">
        <f>G6/F6*100</f>
        <v>27.178699707074195</v>
      </c>
      <c r="I6" s="15"/>
      <c r="J6" s="2"/>
      <c r="K6" s="2"/>
      <c r="L6" s="2"/>
      <c r="M6" s="1"/>
    </row>
    <row r="7" spans="1:13" ht="99.75" customHeight="1" x14ac:dyDescent="0.3">
      <c r="A7" s="25" t="s">
        <v>27</v>
      </c>
      <c r="B7" s="7" t="s">
        <v>6</v>
      </c>
      <c r="C7" s="9">
        <v>920</v>
      </c>
      <c r="D7" s="9" t="s">
        <v>7</v>
      </c>
      <c r="E7" s="12" t="s">
        <v>7</v>
      </c>
      <c r="F7" s="53">
        <f>F10+F13+F16+F19+F22+F25+F28+F31</f>
        <v>15671525</v>
      </c>
      <c r="G7" s="53">
        <f>G10+G13+G16+G19+G22+G25+G28+G31</f>
        <v>4678836.8699999992</v>
      </c>
      <c r="H7" s="15">
        <f t="shared" ref="H7:H58" si="0">G7/F7*100</f>
        <v>29.8556577614495</v>
      </c>
      <c r="I7" s="11"/>
      <c r="J7" s="2"/>
      <c r="K7" s="2"/>
      <c r="L7" s="2"/>
      <c r="M7" s="1"/>
    </row>
    <row r="8" spans="1:13" ht="4.5" customHeight="1" x14ac:dyDescent="0.3">
      <c r="A8" s="90" t="s">
        <v>28</v>
      </c>
      <c r="B8" s="94" t="s">
        <v>65</v>
      </c>
      <c r="C8" s="92">
        <v>920</v>
      </c>
      <c r="D8" s="89" t="s">
        <v>9</v>
      </c>
      <c r="E8" s="21"/>
      <c r="F8" s="54"/>
      <c r="G8" s="54"/>
      <c r="H8" s="15"/>
      <c r="I8" s="3"/>
      <c r="J8" s="2"/>
      <c r="K8" s="2"/>
      <c r="L8" s="2"/>
      <c r="M8" s="1"/>
    </row>
    <row r="9" spans="1:13" ht="19.5" x14ac:dyDescent="0.3">
      <c r="A9" s="90"/>
      <c r="B9" s="94"/>
      <c r="C9" s="92"/>
      <c r="D9" s="89"/>
      <c r="E9" s="22"/>
      <c r="F9" s="54"/>
      <c r="G9" s="54"/>
      <c r="H9" s="15"/>
      <c r="I9" s="3"/>
      <c r="J9" s="2"/>
      <c r="K9" s="2"/>
      <c r="L9" s="2"/>
      <c r="M9" s="1"/>
    </row>
    <row r="10" spans="1:13" ht="39.75" customHeight="1" x14ac:dyDescent="0.3">
      <c r="A10" s="90"/>
      <c r="B10" s="94"/>
      <c r="C10" s="92"/>
      <c r="D10" s="89"/>
      <c r="E10" s="50" t="s">
        <v>66</v>
      </c>
      <c r="F10" s="54">
        <v>0</v>
      </c>
      <c r="G10" s="54">
        <v>0</v>
      </c>
      <c r="H10" s="15">
        <v>0</v>
      </c>
      <c r="I10" s="3"/>
      <c r="J10" s="2"/>
      <c r="K10" s="2"/>
      <c r="L10" s="2"/>
      <c r="M10" s="1"/>
    </row>
    <row r="11" spans="1:13" ht="9.75" customHeight="1" x14ac:dyDescent="0.3">
      <c r="A11" s="90" t="s">
        <v>50</v>
      </c>
      <c r="B11" s="91" t="s">
        <v>67</v>
      </c>
      <c r="C11" s="92">
        <v>920</v>
      </c>
      <c r="D11" s="89" t="s">
        <v>10</v>
      </c>
      <c r="E11" s="21"/>
      <c r="F11" s="54"/>
      <c r="G11" s="54"/>
      <c r="H11" s="15"/>
      <c r="I11" s="3"/>
      <c r="J11" s="2"/>
      <c r="K11" s="2"/>
      <c r="L11" s="2"/>
      <c r="M11" s="1"/>
    </row>
    <row r="12" spans="1:13" ht="19.5" x14ac:dyDescent="0.3">
      <c r="A12" s="90"/>
      <c r="B12" s="91"/>
      <c r="C12" s="92"/>
      <c r="D12" s="89"/>
      <c r="E12" s="22"/>
      <c r="F12" s="54"/>
      <c r="G12" s="54"/>
      <c r="H12" s="15"/>
      <c r="I12" s="3"/>
      <c r="J12" s="2"/>
      <c r="K12" s="2"/>
      <c r="L12" s="2"/>
      <c r="M12" s="1"/>
    </row>
    <row r="13" spans="1:13" ht="26.25" customHeight="1" x14ac:dyDescent="0.3">
      <c r="A13" s="90"/>
      <c r="B13" s="91"/>
      <c r="C13" s="92"/>
      <c r="D13" s="89"/>
      <c r="E13" s="50" t="s">
        <v>68</v>
      </c>
      <c r="F13" s="54">
        <v>0</v>
      </c>
      <c r="G13" s="54">
        <v>0</v>
      </c>
      <c r="H13" s="15">
        <v>0</v>
      </c>
      <c r="I13" s="3"/>
      <c r="J13" s="2"/>
      <c r="K13" s="2"/>
      <c r="L13" s="2"/>
      <c r="M13" s="1"/>
    </row>
    <row r="14" spans="1:13" ht="19.5" x14ac:dyDescent="0.3">
      <c r="A14" s="90" t="s">
        <v>29</v>
      </c>
      <c r="B14" s="91" t="s">
        <v>69</v>
      </c>
      <c r="C14" s="92">
        <v>920</v>
      </c>
      <c r="D14" s="89" t="s">
        <v>10</v>
      </c>
      <c r="E14" s="21"/>
      <c r="F14" s="54"/>
      <c r="G14" s="54"/>
      <c r="H14" s="15"/>
      <c r="I14" s="3"/>
      <c r="J14" s="2"/>
      <c r="K14" s="2"/>
      <c r="L14" s="2"/>
      <c r="M14" s="1"/>
    </row>
    <row r="15" spans="1:13" ht="19.5" x14ac:dyDescent="0.3">
      <c r="A15" s="90"/>
      <c r="B15" s="91"/>
      <c r="C15" s="92"/>
      <c r="D15" s="89"/>
      <c r="E15" s="22"/>
      <c r="F15" s="54"/>
      <c r="G15" s="54"/>
      <c r="H15" s="15"/>
      <c r="I15" s="3"/>
      <c r="J15" s="2"/>
      <c r="K15" s="2"/>
      <c r="L15" s="2"/>
      <c r="M15" s="1"/>
    </row>
    <row r="16" spans="1:13" ht="19.5" x14ac:dyDescent="0.3">
      <c r="A16" s="90"/>
      <c r="B16" s="91"/>
      <c r="C16" s="92"/>
      <c r="D16" s="89"/>
      <c r="E16" s="50" t="s">
        <v>70</v>
      </c>
      <c r="F16" s="54">
        <v>620259</v>
      </c>
      <c r="G16" s="54">
        <v>323533.28000000003</v>
      </c>
      <c r="H16" s="15">
        <f t="shared" si="0"/>
        <v>52.160997260821695</v>
      </c>
      <c r="I16" s="17"/>
      <c r="J16" s="2"/>
      <c r="K16" s="2"/>
      <c r="L16" s="2"/>
      <c r="M16" s="1"/>
    </row>
    <row r="17" spans="1:13" ht="24.75" customHeight="1" x14ac:dyDescent="0.3">
      <c r="A17" s="90" t="s">
        <v>51</v>
      </c>
      <c r="B17" s="91" t="s">
        <v>73</v>
      </c>
      <c r="C17" s="92">
        <v>920</v>
      </c>
      <c r="D17" s="89" t="s">
        <v>46</v>
      </c>
      <c r="E17" s="21"/>
      <c r="F17" s="54"/>
      <c r="G17" s="54"/>
      <c r="H17" s="15"/>
      <c r="I17" s="3"/>
      <c r="J17" s="2"/>
      <c r="K17" s="2"/>
      <c r="L17" s="2"/>
      <c r="M17" s="1"/>
    </row>
    <row r="18" spans="1:13" ht="19.5" x14ac:dyDescent="0.3">
      <c r="A18" s="90"/>
      <c r="B18" s="91"/>
      <c r="C18" s="92"/>
      <c r="D18" s="89"/>
      <c r="E18" s="22"/>
      <c r="F18" s="54"/>
      <c r="G18" s="54"/>
      <c r="H18" s="15"/>
      <c r="I18" s="3"/>
      <c r="J18" s="2"/>
      <c r="K18" s="2"/>
      <c r="L18" s="2"/>
      <c r="M18" s="1"/>
    </row>
    <row r="19" spans="1:13" ht="19.5" x14ac:dyDescent="0.3">
      <c r="A19" s="90"/>
      <c r="B19" s="91"/>
      <c r="C19" s="92"/>
      <c r="D19" s="89"/>
      <c r="E19" s="50" t="s">
        <v>72</v>
      </c>
      <c r="F19" s="54">
        <v>1200000</v>
      </c>
      <c r="G19" s="54">
        <v>397990.46</v>
      </c>
      <c r="H19" s="15">
        <f t="shared" si="0"/>
        <v>33.165871666666668</v>
      </c>
      <c r="I19" s="3"/>
      <c r="J19" s="2"/>
      <c r="K19" s="2"/>
      <c r="L19" s="2"/>
      <c r="M19" s="1"/>
    </row>
    <row r="20" spans="1:13" ht="34.5" customHeight="1" x14ac:dyDescent="0.3">
      <c r="A20" s="90" t="s">
        <v>30</v>
      </c>
      <c r="B20" s="91" t="s">
        <v>74</v>
      </c>
      <c r="C20" s="92">
        <v>920</v>
      </c>
      <c r="D20" s="89" t="s">
        <v>8</v>
      </c>
      <c r="E20" s="21"/>
      <c r="F20" s="54"/>
      <c r="G20" s="54"/>
      <c r="H20" s="15"/>
      <c r="I20" s="3"/>
      <c r="J20" s="2"/>
      <c r="K20" s="2"/>
      <c r="L20" s="2"/>
      <c r="M20" s="1"/>
    </row>
    <row r="21" spans="1:13" ht="19.5" x14ac:dyDescent="0.3">
      <c r="A21" s="90"/>
      <c r="B21" s="91"/>
      <c r="C21" s="92"/>
      <c r="D21" s="89"/>
      <c r="E21" s="22"/>
      <c r="F21" s="54"/>
      <c r="G21" s="54"/>
      <c r="H21" s="15"/>
      <c r="I21" s="3"/>
      <c r="J21" s="2"/>
      <c r="K21" s="2"/>
      <c r="L21" s="2"/>
      <c r="M21" s="1"/>
    </row>
    <row r="22" spans="1:13" ht="19.5" x14ac:dyDescent="0.3">
      <c r="A22" s="90"/>
      <c r="B22" s="91"/>
      <c r="C22" s="92"/>
      <c r="D22" s="89"/>
      <c r="E22" s="50" t="s">
        <v>102</v>
      </c>
      <c r="F22" s="54">
        <v>5778000</v>
      </c>
      <c r="G22" s="54">
        <v>1961338.98</v>
      </c>
      <c r="H22" s="15">
        <f t="shared" si="0"/>
        <v>33.94494600207684</v>
      </c>
      <c r="I22" s="3"/>
      <c r="J22" s="2"/>
      <c r="K22" s="2"/>
      <c r="L22" s="2"/>
      <c r="M22" s="1"/>
    </row>
    <row r="23" spans="1:13" ht="11.25" customHeight="1" x14ac:dyDescent="0.3">
      <c r="A23" s="90" t="s">
        <v>52</v>
      </c>
      <c r="B23" s="108" t="s">
        <v>75</v>
      </c>
      <c r="C23" s="92">
        <v>920</v>
      </c>
      <c r="D23" s="89" t="s">
        <v>8</v>
      </c>
      <c r="E23" s="22"/>
      <c r="F23" s="54"/>
      <c r="G23" s="54"/>
      <c r="H23" s="15"/>
      <c r="I23" s="3"/>
      <c r="J23" s="2"/>
      <c r="K23" s="2"/>
      <c r="L23" s="2"/>
      <c r="M23" s="1"/>
    </row>
    <row r="24" spans="1:13" ht="23.25" customHeight="1" x14ac:dyDescent="0.3">
      <c r="A24" s="90"/>
      <c r="B24" s="109"/>
      <c r="C24" s="92"/>
      <c r="D24" s="89"/>
      <c r="E24" s="22"/>
      <c r="F24" s="54"/>
      <c r="G24" s="54"/>
      <c r="H24" s="15"/>
      <c r="I24" s="3"/>
      <c r="J24" s="2"/>
      <c r="K24" s="2"/>
      <c r="L24" s="2"/>
      <c r="M24" s="1"/>
    </row>
    <row r="25" spans="1:13" ht="19.5" x14ac:dyDescent="0.3">
      <c r="A25" s="90"/>
      <c r="B25" s="110"/>
      <c r="C25" s="92"/>
      <c r="D25" s="89"/>
      <c r="E25" s="50" t="s">
        <v>76</v>
      </c>
      <c r="F25" s="54">
        <v>7625941</v>
      </c>
      <c r="G25" s="54">
        <v>1995974.15</v>
      </c>
      <c r="H25" s="15">
        <f t="shared" si="0"/>
        <v>26.173480099046138</v>
      </c>
      <c r="I25" s="3"/>
      <c r="J25" s="2"/>
      <c r="K25" s="2"/>
      <c r="L25" s="2"/>
      <c r="M25" s="1"/>
    </row>
    <row r="26" spans="1:13" ht="19.5" customHeight="1" x14ac:dyDescent="0.3">
      <c r="A26" s="90" t="s">
        <v>53</v>
      </c>
      <c r="B26" s="91" t="s">
        <v>77</v>
      </c>
      <c r="C26" s="96">
        <v>920</v>
      </c>
      <c r="D26" s="99" t="s">
        <v>8</v>
      </c>
      <c r="E26" s="60"/>
      <c r="F26" s="54"/>
      <c r="G26" s="54"/>
      <c r="H26" s="15"/>
      <c r="I26" s="3"/>
      <c r="J26" s="2"/>
      <c r="K26" s="2"/>
      <c r="L26" s="2"/>
      <c r="M26" s="1"/>
    </row>
    <row r="27" spans="1:13" ht="19.5" x14ac:dyDescent="0.3">
      <c r="A27" s="90"/>
      <c r="B27" s="91"/>
      <c r="C27" s="97"/>
      <c r="D27" s="100"/>
      <c r="E27" s="60"/>
      <c r="F27" s="54"/>
      <c r="G27" s="54"/>
      <c r="H27" s="15"/>
      <c r="I27" s="3"/>
      <c r="J27" s="2"/>
      <c r="K27" s="2"/>
      <c r="L27" s="2"/>
      <c r="M27" s="1"/>
    </row>
    <row r="28" spans="1:13" ht="19.5" x14ac:dyDescent="0.3">
      <c r="A28" s="90"/>
      <c r="B28" s="91"/>
      <c r="C28" s="98"/>
      <c r="D28" s="101"/>
      <c r="E28" s="61" t="s">
        <v>78</v>
      </c>
      <c r="F28" s="54">
        <v>300000</v>
      </c>
      <c r="G28" s="54">
        <v>0</v>
      </c>
      <c r="H28" s="15">
        <f t="shared" ref="H28" si="1">G28/F28*100</f>
        <v>0</v>
      </c>
      <c r="I28" s="3"/>
      <c r="J28" s="2"/>
      <c r="K28" s="2"/>
      <c r="L28" s="2"/>
      <c r="M28" s="1"/>
    </row>
    <row r="29" spans="1:13" ht="19.5" x14ac:dyDescent="0.3">
      <c r="A29" s="90" t="s">
        <v>53</v>
      </c>
      <c r="B29" s="95" t="s">
        <v>104</v>
      </c>
      <c r="C29" s="96">
        <v>920</v>
      </c>
      <c r="D29" s="99" t="s">
        <v>8</v>
      </c>
      <c r="E29" s="60"/>
      <c r="F29" s="54"/>
      <c r="G29" s="54"/>
      <c r="H29" s="15"/>
      <c r="I29" s="3"/>
      <c r="J29" s="2"/>
      <c r="K29" s="2"/>
      <c r="L29" s="2"/>
      <c r="M29" s="1"/>
    </row>
    <row r="30" spans="1:13" ht="19.5" x14ac:dyDescent="0.3">
      <c r="A30" s="90"/>
      <c r="B30" s="95"/>
      <c r="C30" s="97"/>
      <c r="D30" s="100"/>
      <c r="E30" s="60"/>
      <c r="F30" s="54"/>
      <c r="G30" s="54"/>
      <c r="H30" s="15"/>
      <c r="I30" s="3"/>
      <c r="J30" s="2"/>
      <c r="K30" s="2"/>
      <c r="L30" s="2"/>
      <c r="M30" s="1"/>
    </row>
    <row r="31" spans="1:13" ht="31.5" customHeight="1" x14ac:dyDescent="0.3">
      <c r="A31" s="90"/>
      <c r="B31" s="95"/>
      <c r="C31" s="98"/>
      <c r="D31" s="101"/>
      <c r="E31" s="61" t="s">
        <v>105</v>
      </c>
      <c r="F31" s="54">
        <v>147325</v>
      </c>
      <c r="G31" s="54">
        <v>0</v>
      </c>
      <c r="H31" s="15">
        <f t="shared" ref="H31" si="2">G31/F31*100</f>
        <v>0</v>
      </c>
      <c r="I31" s="3"/>
      <c r="J31" s="2"/>
      <c r="K31" s="2"/>
      <c r="L31" s="2"/>
      <c r="M31" s="1"/>
    </row>
    <row r="32" spans="1:13" ht="72" customHeight="1" x14ac:dyDescent="0.3">
      <c r="A32" s="8" t="s">
        <v>31</v>
      </c>
      <c r="B32" s="33" t="s">
        <v>44</v>
      </c>
      <c r="C32" s="9">
        <v>920</v>
      </c>
      <c r="D32" s="10" t="s">
        <v>7</v>
      </c>
      <c r="E32" s="10" t="s">
        <v>7</v>
      </c>
      <c r="F32" s="53">
        <f>F35+F42+F38+F39</f>
        <v>5054059</v>
      </c>
      <c r="G32" s="53">
        <f>G35+G42+G38+G39</f>
        <v>1431454</v>
      </c>
      <c r="H32" s="15">
        <f t="shared" si="0"/>
        <v>28.322858913993681</v>
      </c>
      <c r="I32" s="11"/>
      <c r="J32" s="2"/>
      <c r="K32" s="2"/>
      <c r="L32" s="2"/>
      <c r="M32" s="1"/>
    </row>
    <row r="33" spans="1:13" ht="19.5" x14ac:dyDescent="0.3">
      <c r="A33" s="90" t="s">
        <v>32</v>
      </c>
      <c r="B33" s="91" t="s">
        <v>79</v>
      </c>
      <c r="C33" s="92">
        <v>920</v>
      </c>
      <c r="D33" s="89" t="s">
        <v>11</v>
      </c>
      <c r="E33" s="21"/>
      <c r="F33" s="54"/>
      <c r="G33" s="54"/>
      <c r="H33" s="15"/>
      <c r="I33" s="3"/>
      <c r="J33" s="2"/>
      <c r="K33" s="2"/>
      <c r="L33" s="2"/>
      <c r="M33" s="1"/>
    </row>
    <row r="34" spans="1:13" ht="19.5" x14ac:dyDescent="0.3">
      <c r="A34" s="90"/>
      <c r="B34" s="91"/>
      <c r="C34" s="92"/>
      <c r="D34" s="89"/>
      <c r="E34" s="22"/>
      <c r="F34" s="54"/>
      <c r="G34" s="54"/>
      <c r="H34" s="15"/>
      <c r="I34" s="3"/>
      <c r="J34" s="2"/>
      <c r="K34" s="2"/>
      <c r="L34" s="2"/>
      <c r="M34" s="1"/>
    </row>
    <row r="35" spans="1:13" ht="42" customHeight="1" x14ac:dyDescent="0.3">
      <c r="A35" s="90"/>
      <c r="B35" s="91"/>
      <c r="C35" s="92"/>
      <c r="D35" s="89"/>
      <c r="E35" s="23" t="s">
        <v>13</v>
      </c>
      <c r="F35" s="54">
        <v>2940105</v>
      </c>
      <c r="G35" s="54">
        <v>910000</v>
      </c>
      <c r="H35" s="15">
        <f t="shared" si="0"/>
        <v>30.951275549682748</v>
      </c>
      <c r="I35" s="3"/>
      <c r="J35" s="2"/>
      <c r="K35" s="2"/>
      <c r="L35" s="2"/>
      <c r="M35" s="1"/>
    </row>
    <row r="36" spans="1:13" ht="27.75" customHeight="1" x14ac:dyDescent="0.3">
      <c r="A36" s="102"/>
      <c r="B36" s="91" t="s">
        <v>80</v>
      </c>
      <c r="C36" s="96">
        <v>920</v>
      </c>
      <c r="D36" s="99" t="s">
        <v>14</v>
      </c>
      <c r="E36" s="99" t="s">
        <v>12</v>
      </c>
      <c r="F36" s="54"/>
      <c r="G36" s="54"/>
      <c r="H36" s="15"/>
      <c r="I36" s="3"/>
      <c r="J36" s="2"/>
      <c r="K36" s="2"/>
      <c r="L36" s="2"/>
      <c r="M36" s="1"/>
    </row>
    <row r="37" spans="1:13" ht="30" customHeight="1" x14ac:dyDescent="0.3">
      <c r="A37" s="103"/>
      <c r="B37" s="91"/>
      <c r="C37" s="97"/>
      <c r="D37" s="100"/>
      <c r="E37" s="100"/>
      <c r="F37" s="54"/>
      <c r="G37" s="54"/>
      <c r="H37" s="15"/>
      <c r="I37" s="3"/>
      <c r="J37" s="2"/>
      <c r="K37" s="2"/>
      <c r="L37" s="2"/>
      <c r="M37" s="1"/>
    </row>
    <row r="38" spans="1:13" ht="42" customHeight="1" x14ac:dyDescent="0.3">
      <c r="A38" s="104"/>
      <c r="B38" s="91"/>
      <c r="C38" s="98"/>
      <c r="D38" s="101"/>
      <c r="E38" s="101"/>
      <c r="F38" s="54">
        <v>260000</v>
      </c>
      <c r="G38" s="54">
        <v>15000</v>
      </c>
      <c r="H38" s="15">
        <f t="shared" ref="H38:H39" si="3">G38/F38*100</f>
        <v>5.7692307692307692</v>
      </c>
      <c r="I38" s="3"/>
      <c r="J38" s="2"/>
      <c r="K38" s="2"/>
      <c r="L38" s="2"/>
      <c r="M38" s="1"/>
    </row>
    <row r="39" spans="1:13" ht="82.5" customHeight="1" x14ac:dyDescent="0.3">
      <c r="A39" s="73"/>
      <c r="B39" s="77" t="s">
        <v>106</v>
      </c>
      <c r="C39" s="74">
        <v>920</v>
      </c>
      <c r="D39" s="72" t="s">
        <v>11</v>
      </c>
      <c r="E39" s="71" t="s">
        <v>107</v>
      </c>
      <c r="F39" s="54">
        <v>1785000</v>
      </c>
      <c r="G39" s="54">
        <v>437500</v>
      </c>
      <c r="H39" s="15">
        <f t="shared" si="3"/>
        <v>24.509803921568626</v>
      </c>
      <c r="I39" s="3"/>
      <c r="J39" s="2"/>
      <c r="K39" s="2"/>
      <c r="L39" s="2"/>
      <c r="M39" s="1"/>
    </row>
    <row r="40" spans="1:13" ht="7.5" customHeight="1" x14ac:dyDescent="0.3">
      <c r="A40" s="90" t="s">
        <v>33</v>
      </c>
      <c r="B40" s="91" t="s">
        <v>81</v>
      </c>
      <c r="C40" s="92">
        <v>920</v>
      </c>
      <c r="D40" s="89" t="s">
        <v>11</v>
      </c>
      <c r="E40" s="21"/>
      <c r="F40" s="54"/>
      <c r="G40" s="54"/>
      <c r="H40" s="15"/>
      <c r="I40" s="3"/>
      <c r="J40" s="2"/>
      <c r="K40" s="2"/>
      <c r="L40" s="2"/>
      <c r="M40" s="1"/>
    </row>
    <row r="41" spans="1:13" ht="6.75" customHeight="1" x14ac:dyDescent="0.3">
      <c r="A41" s="90"/>
      <c r="B41" s="91"/>
      <c r="C41" s="92"/>
      <c r="D41" s="89"/>
      <c r="E41" s="22"/>
      <c r="F41" s="54"/>
      <c r="G41" s="54"/>
      <c r="H41" s="15"/>
      <c r="I41" s="3"/>
      <c r="J41" s="2"/>
      <c r="K41" s="2"/>
      <c r="L41" s="2"/>
      <c r="M41" s="1"/>
    </row>
    <row r="42" spans="1:13" ht="25.5" customHeight="1" x14ac:dyDescent="0.3">
      <c r="A42" s="90"/>
      <c r="B42" s="91"/>
      <c r="C42" s="92"/>
      <c r="D42" s="89"/>
      <c r="E42" s="50" t="s">
        <v>82</v>
      </c>
      <c r="F42" s="54">
        <v>68954</v>
      </c>
      <c r="G42" s="54">
        <v>68954</v>
      </c>
      <c r="H42" s="15">
        <f t="shared" si="0"/>
        <v>100</v>
      </c>
      <c r="I42" s="3"/>
      <c r="J42" s="2"/>
      <c r="K42" s="2"/>
      <c r="L42" s="2"/>
      <c r="M42" s="1"/>
    </row>
    <row r="43" spans="1:13" ht="93.75" x14ac:dyDescent="0.3">
      <c r="A43" s="8" t="s">
        <v>34</v>
      </c>
      <c r="B43" s="7" t="s">
        <v>15</v>
      </c>
      <c r="C43" s="9">
        <v>920</v>
      </c>
      <c r="D43" s="10" t="s">
        <v>7</v>
      </c>
      <c r="E43" s="10" t="s">
        <v>7</v>
      </c>
      <c r="F43" s="53">
        <f t="shared" ref="F43:G43" si="4">F46</f>
        <v>13800</v>
      </c>
      <c r="G43" s="53">
        <f t="shared" si="4"/>
        <v>0</v>
      </c>
      <c r="H43" s="15">
        <f t="shared" si="0"/>
        <v>0</v>
      </c>
      <c r="I43" s="11"/>
      <c r="J43" s="2"/>
      <c r="K43" s="2"/>
      <c r="L43" s="2"/>
      <c r="M43" s="1"/>
    </row>
    <row r="44" spans="1:13" ht="35.25" customHeight="1" x14ac:dyDescent="0.3">
      <c r="A44" s="90" t="s">
        <v>35</v>
      </c>
      <c r="B44" s="111" t="s">
        <v>83</v>
      </c>
      <c r="C44" s="92">
        <v>920</v>
      </c>
      <c r="D44" s="89" t="s">
        <v>16</v>
      </c>
      <c r="E44" s="21"/>
      <c r="F44" s="54"/>
      <c r="G44" s="54"/>
      <c r="H44" s="15"/>
      <c r="I44" s="3"/>
      <c r="J44" s="2"/>
      <c r="K44" s="2"/>
      <c r="L44" s="2"/>
      <c r="M44" s="1"/>
    </row>
    <row r="45" spans="1:13" ht="34.5" customHeight="1" x14ac:dyDescent="0.3">
      <c r="A45" s="90"/>
      <c r="B45" s="111"/>
      <c r="C45" s="92"/>
      <c r="D45" s="89"/>
      <c r="E45" s="22"/>
      <c r="F45" s="54"/>
      <c r="G45" s="54"/>
      <c r="H45" s="15"/>
      <c r="I45" s="3"/>
      <c r="J45" s="2"/>
      <c r="K45" s="2"/>
      <c r="L45" s="2"/>
      <c r="M45" s="1"/>
    </row>
    <row r="46" spans="1:13" ht="19.5" x14ac:dyDescent="0.3">
      <c r="A46" s="90"/>
      <c r="B46" s="111"/>
      <c r="C46" s="92"/>
      <c r="D46" s="89"/>
      <c r="E46" s="23" t="s">
        <v>17</v>
      </c>
      <c r="F46" s="54">
        <v>13800</v>
      </c>
      <c r="G46" s="54">
        <v>0</v>
      </c>
      <c r="H46" s="15">
        <f t="shared" si="0"/>
        <v>0</v>
      </c>
      <c r="I46" s="58"/>
      <c r="J46" s="2"/>
      <c r="K46" s="2"/>
      <c r="L46" s="2"/>
      <c r="M46" s="1"/>
    </row>
    <row r="47" spans="1:13" ht="75" x14ac:dyDescent="0.3">
      <c r="A47" s="8" t="s">
        <v>45</v>
      </c>
      <c r="B47" s="7" t="s">
        <v>18</v>
      </c>
      <c r="C47" s="9">
        <v>920</v>
      </c>
      <c r="D47" s="10" t="s">
        <v>7</v>
      </c>
      <c r="E47" s="10" t="s">
        <v>7</v>
      </c>
      <c r="F47" s="53">
        <f>F50+F54++F58+F61+F64+F67+F69+F71</f>
        <v>2510531</v>
      </c>
      <c r="G47" s="53">
        <f>G50+G54++G58+G61+G64+G67+G69+G71</f>
        <v>208733.71000000002</v>
      </c>
      <c r="H47" s="15">
        <f t="shared" si="0"/>
        <v>8.3143251367937712</v>
      </c>
      <c r="I47" s="11"/>
      <c r="J47" s="2"/>
      <c r="K47" s="2"/>
      <c r="L47" s="2"/>
      <c r="M47" s="1"/>
    </row>
    <row r="48" spans="1:13" ht="2.25" customHeight="1" x14ac:dyDescent="0.3">
      <c r="A48" s="102" t="s">
        <v>36</v>
      </c>
      <c r="B48" s="108" t="s">
        <v>84</v>
      </c>
      <c r="C48" s="92">
        <v>920</v>
      </c>
      <c r="D48" s="89" t="s">
        <v>19</v>
      </c>
      <c r="E48" s="21"/>
      <c r="F48" s="54"/>
      <c r="G48" s="54"/>
      <c r="H48" s="15"/>
      <c r="I48" s="3"/>
      <c r="J48" s="2"/>
      <c r="K48" s="2"/>
      <c r="L48" s="2"/>
      <c r="M48" s="1"/>
    </row>
    <row r="49" spans="1:13" ht="19.5" x14ac:dyDescent="0.3">
      <c r="A49" s="103"/>
      <c r="B49" s="109"/>
      <c r="C49" s="92"/>
      <c r="D49" s="89"/>
      <c r="E49" s="22"/>
      <c r="F49" s="54"/>
      <c r="G49" s="54"/>
      <c r="H49" s="15"/>
      <c r="I49" s="3"/>
      <c r="J49" s="2"/>
      <c r="K49" s="2"/>
      <c r="L49" s="2"/>
      <c r="M49" s="1"/>
    </row>
    <row r="50" spans="1:13" ht="39.75" customHeight="1" x14ac:dyDescent="0.3">
      <c r="A50" s="103"/>
      <c r="B50" s="109"/>
      <c r="C50" s="92"/>
      <c r="D50" s="89"/>
      <c r="E50" s="50" t="s">
        <v>85</v>
      </c>
      <c r="F50" s="54">
        <v>31000</v>
      </c>
      <c r="G50" s="54">
        <v>4733.57</v>
      </c>
      <c r="H50" s="15">
        <f t="shared" si="0"/>
        <v>15.269580645161291</v>
      </c>
      <c r="I50" s="3"/>
      <c r="J50" s="2"/>
      <c r="K50" s="2"/>
      <c r="L50" s="2"/>
      <c r="M50" s="1"/>
    </row>
    <row r="51" spans="1:13" ht="20.25" customHeight="1" x14ac:dyDescent="0.3">
      <c r="A51" s="104"/>
      <c r="B51" s="110"/>
      <c r="C51" s="28"/>
      <c r="D51" s="27"/>
      <c r="E51" s="30"/>
      <c r="F51" s="54"/>
      <c r="G51" s="54"/>
      <c r="H51" s="15"/>
      <c r="I51" s="3"/>
      <c r="J51" s="2"/>
      <c r="K51" s="2"/>
      <c r="L51" s="2"/>
      <c r="M51" s="1"/>
    </row>
    <row r="52" spans="1:13" ht="15" customHeight="1" x14ac:dyDescent="0.3">
      <c r="A52" s="102" t="s">
        <v>37</v>
      </c>
      <c r="B52" s="108" t="s">
        <v>86</v>
      </c>
      <c r="C52" s="96">
        <v>920</v>
      </c>
      <c r="D52" s="99" t="s">
        <v>19</v>
      </c>
      <c r="E52" s="21"/>
      <c r="F52" s="54"/>
      <c r="G52" s="54"/>
      <c r="H52" s="15"/>
      <c r="I52" s="115"/>
      <c r="J52" s="2"/>
      <c r="K52" s="2"/>
      <c r="L52" s="2"/>
      <c r="M52" s="1"/>
    </row>
    <row r="53" spans="1:13" ht="19.5" x14ac:dyDescent="0.3">
      <c r="A53" s="103"/>
      <c r="B53" s="109"/>
      <c r="C53" s="97"/>
      <c r="D53" s="100"/>
      <c r="E53" s="22"/>
      <c r="F53" s="54"/>
      <c r="G53" s="54"/>
      <c r="H53" s="15"/>
      <c r="I53" s="116"/>
      <c r="J53" s="2"/>
      <c r="K53" s="2"/>
      <c r="L53" s="2"/>
      <c r="M53" s="1"/>
    </row>
    <row r="54" spans="1:13" ht="24.75" customHeight="1" x14ac:dyDescent="0.3">
      <c r="A54" s="103"/>
      <c r="B54" s="109"/>
      <c r="C54" s="97"/>
      <c r="D54" s="100"/>
      <c r="E54" s="50" t="s">
        <v>87</v>
      </c>
      <c r="F54" s="54">
        <v>0</v>
      </c>
      <c r="G54" s="54">
        <v>0</v>
      </c>
      <c r="H54" s="15">
        <v>0</v>
      </c>
      <c r="I54" s="117"/>
      <c r="J54" s="2"/>
      <c r="K54" s="2"/>
      <c r="L54" s="2"/>
      <c r="M54" s="1"/>
    </row>
    <row r="55" spans="1:13" ht="27" customHeight="1" x14ac:dyDescent="0.3">
      <c r="A55" s="104"/>
      <c r="B55" s="110"/>
      <c r="C55" s="98"/>
      <c r="D55" s="101"/>
      <c r="E55" s="29"/>
      <c r="F55" s="54"/>
      <c r="G55" s="54"/>
      <c r="H55" s="15"/>
      <c r="I55" s="3"/>
      <c r="J55" s="2"/>
      <c r="K55" s="2"/>
      <c r="L55" s="2"/>
      <c r="M55" s="1"/>
    </row>
    <row r="56" spans="1:13" ht="27.75" customHeight="1" x14ac:dyDescent="0.3">
      <c r="A56" s="90" t="s">
        <v>38</v>
      </c>
      <c r="B56" s="111" t="s">
        <v>89</v>
      </c>
      <c r="C56" s="92">
        <v>920</v>
      </c>
      <c r="D56" s="89" t="s">
        <v>20</v>
      </c>
      <c r="E56" s="21"/>
      <c r="F56" s="54"/>
      <c r="G56" s="54"/>
      <c r="H56" s="15"/>
      <c r="I56" s="115"/>
      <c r="J56" s="2"/>
      <c r="K56" s="2"/>
      <c r="L56" s="2"/>
      <c r="M56" s="1"/>
    </row>
    <row r="57" spans="1:13" ht="25.5" customHeight="1" x14ac:dyDescent="0.3">
      <c r="A57" s="90"/>
      <c r="B57" s="111"/>
      <c r="C57" s="92"/>
      <c r="D57" s="89"/>
      <c r="E57" s="22"/>
      <c r="F57" s="54"/>
      <c r="G57" s="54"/>
      <c r="H57" s="15"/>
      <c r="I57" s="116"/>
      <c r="J57" s="2"/>
      <c r="K57" s="2"/>
      <c r="L57" s="2"/>
      <c r="M57" s="1"/>
    </row>
    <row r="58" spans="1:13" ht="18" customHeight="1" x14ac:dyDescent="0.3">
      <c r="A58" s="90"/>
      <c r="B58" s="111"/>
      <c r="C58" s="92"/>
      <c r="D58" s="89"/>
      <c r="E58" s="50" t="s">
        <v>88</v>
      </c>
      <c r="F58" s="54">
        <v>14000</v>
      </c>
      <c r="G58" s="54">
        <v>0</v>
      </c>
      <c r="H58" s="15">
        <f t="shared" si="0"/>
        <v>0</v>
      </c>
      <c r="I58" s="117"/>
      <c r="J58" s="2"/>
      <c r="K58" s="2"/>
      <c r="L58" s="2"/>
      <c r="M58" s="1"/>
    </row>
    <row r="59" spans="1:13" ht="1.5" hidden="1" customHeight="1" x14ac:dyDescent="0.3">
      <c r="A59" s="90" t="s">
        <v>39</v>
      </c>
      <c r="B59" s="107" t="s">
        <v>90</v>
      </c>
      <c r="C59" s="92">
        <v>920</v>
      </c>
      <c r="D59" s="89" t="s">
        <v>20</v>
      </c>
      <c r="E59" s="21"/>
      <c r="F59" s="54"/>
      <c r="G59" s="54"/>
      <c r="H59" s="15"/>
      <c r="I59" s="3"/>
      <c r="J59" s="2"/>
      <c r="K59" s="2"/>
      <c r="L59" s="2"/>
      <c r="M59" s="1"/>
    </row>
    <row r="60" spans="1:13" ht="19.5" x14ac:dyDescent="0.3">
      <c r="A60" s="90"/>
      <c r="B60" s="107"/>
      <c r="C60" s="92"/>
      <c r="D60" s="89"/>
      <c r="E60" s="22"/>
      <c r="F60" s="54"/>
      <c r="G60" s="54"/>
      <c r="H60" s="15"/>
      <c r="I60" s="3"/>
      <c r="J60" s="2"/>
      <c r="K60" s="2"/>
      <c r="L60" s="2"/>
      <c r="M60" s="1"/>
    </row>
    <row r="61" spans="1:13" ht="19.5" x14ac:dyDescent="0.3">
      <c r="A61" s="90"/>
      <c r="B61" s="107"/>
      <c r="C61" s="92"/>
      <c r="D61" s="89"/>
      <c r="E61" s="50" t="s">
        <v>91</v>
      </c>
      <c r="F61" s="54">
        <v>30000</v>
      </c>
      <c r="G61" s="54">
        <v>0</v>
      </c>
      <c r="H61" s="15">
        <f t="shared" ref="H61:H67" si="5">G61/F61*100</f>
        <v>0</v>
      </c>
      <c r="I61" s="58"/>
      <c r="J61" s="2"/>
      <c r="K61" s="2"/>
      <c r="L61" s="2"/>
      <c r="M61" s="1"/>
    </row>
    <row r="62" spans="1:13" ht="2.25" customHeight="1" x14ac:dyDescent="0.3">
      <c r="A62" s="90" t="s">
        <v>40</v>
      </c>
      <c r="B62" s="107" t="s">
        <v>22</v>
      </c>
      <c r="C62" s="92">
        <v>920</v>
      </c>
      <c r="D62" s="89" t="s">
        <v>20</v>
      </c>
      <c r="E62" s="21"/>
      <c r="F62" s="54"/>
      <c r="G62" s="54"/>
      <c r="H62" s="15"/>
      <c r="I62" s="3"/>
      <c r="J62" s="2"/>
      <c r="K62" s="2"/>
      <c r="L62" s="2"/>
      <c r="M62" s="1"/>
    </row>
    <row r="63" spans="1:13" ht="19.5" x14ac:dyDescent="0.3">
      <c r="A63" s="90"/>
      <c r="B63" s="107"/>
      <c r="C63" s="92"/>
      <c r="D63" s="89"/>
      <c r="E63" s="22"/>
      <c r="F63" s="54"/>
      <c r="G63" s="54"/>
      <c r="H63" s="15"/>
      <c r="I63" s="3"/>
      <c r="J63" s="2"/>
      <c r="K63" s="2"/>
      <c r="L63" s="2"/>
      <c r="M63" s="1"/>
    </row>
    <row r="64" spans="1:13" ht="19.5" x14ac:dyDescent="0.3">
      <c r="A64" s="90"/>
      <c r="B64" s="107"/>
      <c r="C64" s="92"/>
      <c r="D64" s="89"/>
      <c r="E64" s="23" t="s">
        <v>23</v>
      </c>
      <c r="F64" s="54">
        <v>600000</v>
      </c>
      <c r="G64" s="54">
        <v>123420</v>
      </c>
      <c r="H64" s="15">
        <f t="shared" si="5"/>
        <v>20.57</v>
      </c>
      <c r="I64" s="3"/>
      <c r="J64" s="2"/>
      <c r="K64" s="2"/>
      <c r="L64" s="2"/>
      <c r="M64" s="1"/>
    </row>
    <row r="65" spans="1:13" ht="5.25" customHeight="1" x14ac:dyDescent="0.3">
      <c r="A65" s="90" t="s">
        <v>41</v>
      </c>
      <c r="B65" s="112" t="s">
        <v>43</v>
      </c>
      <c r="C65" s="92">
        <v>920</v>
      </c>
      <c r="D65" s="89" t="s">
        <v>24</v>
      </c>
      <c r="E65" s="21"/>
      <c r="F65" s="54"/>
      <c r="G65" s="54"/>
      <c r="H65" s="15"/>
      <c r="I65" s="3"/>
      <c r="J65" s="2"/>
      <c r="K65" s="2"/>
      <c r="L65" s="2"/>
      <c r="M65" s="1"/>
    </row>
    <row r="66" spans="1:13" ht="19.5" x14ac:dyDescent="0.3">
      <c r="A66" s="90"/>
      <c r="B66" s="113"/>
      <c r="C66" s="92"/>
      <c r="D66" s="89"/>
      <c r="E66" s="22"/>
      <c r="F66" s="54"/>
      <c r="G66" s="54"/>
      <c r="H66" s="15"/>
      <c r="I66" s="3"/>
      <c r="J66" s="2"/>
      <c r="K66" s="2"/>
      <c r="L66" s="2"/>
      <c r="M66" s="1"/>
    </row>
    <row r="67" spans="1:13" ht="52.5" customHeight="1" x14ac:dyDescent="0.3">
      <c r="A67" s="90"/>
      <c r="B67" s="114"/>
      <c r="C67" s="92"/>
      <c r="D67" s="89"/>
      <c r="E67" s="23" t="s">
        <v>25</v>
      </c>
      <c r="F67" s="54">
        <v>1509256</v>
      </c>
      <c r="G67" s="54">
        <v>0</v>
      </c>
      <c r="H67" s="15">
        <f t="shared" si="5"/>
        <v>0</v>
      </c>
      <c r="I67" s="58"/>
      <c r="J67" s="2"/>
      <c r="K67" s="2"/>
      <c r="L67" s="2"/>
      <c r="M67" s="1"/>
    </row>
    <row r="68" spans="1:13" ht="19.5" customHeight="1" x14ac:dyDescent="0.3">
      <c r="A68" s="102" t="s">
        <v>42</v>
      </c>
      <c r="B68" s="112" t="s">
        <v>99</v>
      </c>
      <c r="C68" s="99" t="s">
        <v>94</v>
      </c>
      <c r="D68" s="99" t="s">
        <v>21</v>
      </c>
      <c r="E68" s="20"/>
      <c r="F68" s="54"/>
      <c r="G68" s="54"/>
      <c r="H68" s="15"/>
      <c r="I68" s="58"/>
      <c r="J68" s="2"/>
      <c r="K68" s="2"/>
      <c r="L68" s="2"/>
      <c r="M68" s="1"/>
    </row>
    <row r="69" spans="1:13" ht="16.5" customHeight="1" x14ac:dyDescent="0.3">
      <c r="A69" s="103"/>
      <c r="B69" s="113"/>
      <c r="C69" s="100"/>
      <c r="D69" s="100"/>
      <c r="E69" s="20" t="s">
        <v>92</v>
      </c>
      <c r="F69" s="54">
        <v>326275</v>
      </c>
      <c r="G69" s="54">
        <v>80580.14</v>
      </c>
      <c r="H69" s="15">
        <f t="shared" ref="H69" si="6">G69/F69*100</f>
        <v>24.697000996092253</v>
      </c>
      <c r="I69" s="58"/>
      <c r="J69" s="2"/>
      <c r="K69" s="2"/>
      <c r="L69" s="2"/>
      <c r="M69" s="1"/>
    </row>
    <row r="70" spans="1:13" ht="18" customHeight="1" x14ac:dyDescent="0.3">
      <c r="A70" s="104"/>
      <c r="B70" s="114"/>
      <c r="C70" s="101"/>
      <c r="D70" s="101"/>
      <c r="E70" s="32"/>
      <c r="F70" s="54"/>
      <c r="G70" s="54"/>
      <c r="H70" s="15"/>
      <c r="I70" s="58"/>
      <c r="J70" s="2"/>
      <c r="K70" s="2"/>
      <c r="L70" s="2"/>
      <c r="M70" s="1"/>
    </row>
    <row r="71" spans="1:13" ht="93.75" x14ac:dyDescent="0.3">
      <c r="A71" s="3"/>
      <c r="B71" s="3" t="s">
        <v>117</v>
      </c>
      <c r="C71" s="76">
        <v>920</v>
      </c>
      <c r="D71" s="75" t="s">
        <v>24</v>
      </c>
      <c r="E71" s="75" t="s">
        <v>98</v>
      </c>
      <c r="F71" s="17"/>
      <c r="G71" s="3"/>
      <c r="H71" s="3"/>
      <c r="I71" s="58"/>
      <c r="J71" s="2"/>
      <c r="K71" s="2"/>
      <c r="L71" s="2"/>
      <c r="M71" s="1"/>
    </row>
    <row r="72" spans="1:13" ht="18.75" x14ac:dyDescent="0.3">
      <c r="A72" s="2"/>
      <c r="B72" s="2" t="s">
        <v>59</v>
      </c>
      <c r="C72" s="4"/>
      <c r="D72" s="6"/>
      <c r="E72" s="6" t="s">
        <v>61</v>
      </c>
      <c r="F72" s="16"/>
      <c r="G72" s="2"/>
      <c r="H72" s="2"/>
      <c r="I72" s="68"/>
      <c r="J72" s="2"/>
      <c r="K72" s="2"/>
      <c r="L72" s="2"/>
      <c r="M72" s="1"/>
    </row>
    <row r="73" spans="1:13" ht="18.75" x14ac:dyDescent="0.3">
      <c r="A73" s="2"/>
      <c r="B73" s="2"/>
      <c r="C73" s="4"/>
      <c r="D73" s="6"/>
      <c r="E73" s="6"/>
      <c r="F73" s="16"/>
      <c r="G73" s="2"/>
      <c r="H73" s="2"/>
      <c r="I73" s="2"/>
      <c r="J73" s="2"/>
      <c r="K73" s="2"/>
      <c r="L73" s="2"/>
      <c r="M73" s="1"/>
    </row>
    <row r="74" spans="1:13" ht="19.5" customHeight="1" x14ac:dyDescent="0.3">
      <c r="A74" s="2"/>
      <c r="B74" s="2" t="s">
        <v>60</v>
      </c>
      <c r="C74" s="4"/>
      <c r="D74" s="6"/>
      <c r="E74" s="93" t="s">
        <v>62</v>
      </c>
      <c r="F74" s="93"/>
      <c r="G74" s="2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4"/>
      <c r="D75" s="6"/>
      <c r="E75" s="6"/>
      <c r="F75" s="16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4"/>
      <c r="D76" s="6"/>
      <c r="E76" s="6"/>
      <c r="F76" s="16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4"/>
      <c r="D77" s="6"/>
      <c r="E77" s="6"/>
      <c r="F77" s="16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4"/>
      <c r="D78" s="6"/>
      <c r="E78" s="6"/>
      <c r="F78" s="16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4"/>
      <c r="D79" s="6"/>
      <c r="E79" s="6"/>
      <c r="F79" s="16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4"/>
      <c r="D80" s="6"/>
      <c r="E80" s="6"/>
      <c r="F80" s="16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4"/>
      <c r="D81" s="6"/>
      <c r="E81" s="6"/>
      <c r="F81" s="16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4"/>
      <c r="D82" s="6"/>
      <c r="E82" s="6"/>
      <c r="F82" s="16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6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4"/>
      <c r="D84" s="6"/>
      <c r="E84" s="6"/>
      <c r="F84" s="16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4"/>
      <c r="D86" s="6"/>
      <c r="E86" s="6"/>
      <c r="F86" s="16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4"/>
      <c r="E227" s="4"/>
      <c r="F227" s="16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4"/>
      <c r="E228" s="4"/>
      <c r="F228" s="16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4"/>
      <c r="E229" s="4"/>
      <c r="F229" s="16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4"/>
      <c r="E230" s="4"/>
      <c r="F230" s="16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4"/>
      <c r="E231" s="4"/>
      <c r="F231" s="16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4"/>
      <c r="E232" s="4"/>
      <c r="F232" s="16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4"/>
      <c r="E233" s="4"/>
      <c r="F233" s="16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4"/>
      <c r="E234" s="4"/>
      <c r="F234" s="16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4"/>
      <c r="E235" s="4"/>
      <c r="F235" s="16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4"/>
      <c r="E236" s="4"/>
      <c r="F236" s="16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4"/>
      <c r="E237" s="4"/>
      <c r="F237" s="16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4"/>
      <c r="E238" s="4"/>
      <c r="F238" s="16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5"/>
      <c r="D241" s="5"/>
      <c r="E241" s="5"/>
      <c r="F241" s="16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5"/>
      <c r="D242" s="5"/>
      <c r="E242" s="5"/>
      <c r="F242" s="16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5"/>
      <c r="D243" s="5"/>
      <c r="E243" s="5"/>
      <c r="F243" s="16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5"/>
      <c r="D244" s="5"/>
      <c r="E244" s="5"/>
      <c r="F244" s="16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5"/>
      <c r="D245" s="5"/>
      <c r="E245" s="5"/>
      <c r="F245" s="16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5"/>
      <c r="D246" s="5"/>
      <c r="E246" s="5"/>
      <c r="F246" s="16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5"/>
      <c r="D247" s="5"/>
      <c r="E247" s="5"/>
      <c r="F247" s="16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5"/>
      <c r="D248" s="5"/>
      <c r="E248" s="5"/>
      <c r="F248" s="16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5"/>
      <c r="D249" s="5"/>
      <c r="E249" s="5"/>
      <c r="F249" s="16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5"/>
      <c r="D250" s="5"/>
      <c r="E250" s="5"/>
      <c r="F250" s="16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5"/>
      <c r="D251" s="5"/>
      <c r="E251" s="5"/>
      <c r="F251" s="16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5"/>
      <c r="D252" s="5"/>
      <c r="E252" s="5"/>
      <c r="F252" s="16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6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6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8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8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8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8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8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8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8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8"/>
      <c r="G315" s="1"/>
      <c r="H315" s="1"/>
      <c r="I315" s="1"/>
      <c r="J315" s="1"/>
      <c r="K315" s="1"/>
      <c r="L315" s="1"/>
      <c r="M315" s="1"/>
    </row>
  </sheetData>
  <mergeCells count="85">
    <mergeCell ref="I56:I58"/>
    <mergeCell ref="I52:I54"/>
    <mergeCell ref="D56:D58"/>
    <mergeCell ref="A68:A70"/>
    <mergeCell ref="B68:B70"/>
    <mergeCell ref="C68:C70"/>
    <mergeCell ref="D68:D70"/>
    <mergeCell ref="E36:E38"/>
    <mergeCell ref="A65:A67"/>
    <mergeCell ref="B65:B67"/>
    <mergeCell ref="C65:C67"/>
    <mergeCell ref="D65:D67"/>
    <mergeCell ref="A62:A64"/>
    <mergeCell ref="B62:B64"/>
    <mergeCell ref="C62:C64"/>
    <mergeCell ref="D62:D64"/>
    <mergeCell ref="A59:A61"/>
    <mergeCell ref="B59:B61"/>
    <mergeCell ref="C59:C61"/>
    <mergeCell ref="D59:D61"/>
    <mergeCell ref="A56:A58"/>
    <mergeCell ref="B56:B58"/>
    <mergeCell ref="C56:C58"/>
    <mergeCell ref="C48:C50"/>
    <mergeCell ref="D48:D50"/>
    <mergeCell ref="A48:A51"/>
    <mergeCell ref="B48:B51"/>
    <mergeCell ref="A52:A55"/>
    <mergeCell ref="B52:B55"/>
    <mergeCell ref="C52:C55"/>
    <mergeCell ref="D52:D55"/>
    <mergeCell ref="D44:D46"/>
    <mergeCell ref="A40:A42"/>
    <mergeCell ref="B40:B42"/>
    <mergeCell ref="C40:C42"/>
    <mergeCell ref="D40:D42"/>
    <mergeCell ref="A44:A46"/>
    <mergeCell ref="B44:B46"/>
    <mergeCell ref="C44:C46"/>
    <mergeCell ref="B36:B38"/>
    <mergeCell ref="A36:A38"/>
    <mergeCell ref="C36:C38"/>
    <mergeCell ref="D36:D38"/>
    <mergeCell ref="A1:I2"/>
    <mergeCell ref="A3:A4"/>
    <mergeCell ref="B3:B4"/>
    <mergeCell ref="C3:E3"/>
    <mergeCell ref="F3:I3"/>
    <mergeCell ref="A33:A35"/>
    <mergeCell ref="B33:B35"/>
    <mergeCell ref="C33:C35"/>
    <mergeCell ref="D33:D35"/>
    <mergeCell ref="A23:A25"/>
    <mergeCell ref="B23:B25"/>
    <mergeCell ref="C23:C25"/>
    <mergeCell ref="D23:D25"/>
    <mergeCell ref="B26:B28"/>
    <mergeCell ref="A29:A31"/>
    <mergeCell ref="B29:B31"/>
    <mergeCell ref="C29:C31"/>
    <mergeCell ref="D29:D31"/>
    <mergeCell ref="C26:C28"/>
    <mergeCell ref="D26:D28"/>
    <mergeCell ref="A26:A28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D20:D22"/>
    <mergeCell ref="A17:A19"/>
    <mergeCell ref="B17:B19"/>
    <mergeCell ref="C17:C19"/>
    <mergeCell ref="D17:D19"/>
  </mergeCells>
  <pageMargins left="0.39370078740157483" right="0" top="0.39370078740157483" bottom="0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opLeftCell="A34" workbookViewId="0">
      <selection sqref="A1:I2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05" t="s">
        <v>118</v>
      </c>
      <c r="B1" s="105"/>
      <c r="C1" s="105"/>
      <c r="D1" s="105"/>
      <c r="E1" s="105"/>
      <c r="F1" s="105"/>
      <c r="G1" s="105"/>
      <c r="H1" s="105"/>
      <c r="I1" s="105"/>
      <c r="J1" s="2"/>
      <c r="K1" s="2"/>
      <c r="L1" s="2"/>
      <c r="M1" s="1"/>
    </row>
    <row r="2" spans="1:13" ht="44.25" customHeigh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2"/>
      <c r="K2" s="2"/>
      <c r="L2" s="2"/>
      <c r="M2" s="1"/>
    </row>
    <row r="3" spans="1:13" ht="37.5" customHeight="1" x14ac:dyDescent="0.3">
      <c r="A3" s="106" t="s">
        <v>2</v>
      </c>
      <c r="B3" s="107" t="s">
        <v>0</v>
      </c>
      <c r="C3" s="112" t="s">
        <v>54</v>
      </c>
      <c r="D3" s="107" t="s">
        <v>1</v>
      </c>
      <c r="E3" s="107"/>
      <c r="F3" s="107"/>
      <c r="G3" s="129" t="s">
        <v>71</v>
      </c>
      <c r="H3" s="130"/>
      <c r="I3" s="130"/>
      <c r="J3" s="2"/>
      <c r="K3" s="2"/>
      <c r="L3" s="2"/>
      <c r="M3" s="1"/>
    </row>
    <row r="4" spans="1:13" ht="78" customHeight="1" x14ac:dyDescent="0.3">
      <c r="A4" s="106"/>
      <c r="B4" s="107"/>
      <c r="C4" s="114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3" ht="18.75" customHeight="1" thickBot="1" x14ac:dyDescent="0.35">
      <c r="A6" s="102" t="s">
        <v>26</v>
      </c>
      <c r="B6" s="118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G7+G8+G10+G9</f>
        <v>8578279.3999999985</v>
      </c>
      <c r="H6" s="57">
        <f>H7+H8+H10</f>
        <v>9467.14</v>
      </c>
      <c r="I6" s="15">
        <f>H6/G6*100</f>
        <v>0.11036175855964776</v>
      </c>
      <c r="J6" s="2"/>
      <c r="K6" s="2"/>
      <c r="L6" s="2"/>
      <c r="M6" s="1"/>
    </row>
    <row r="7" spans="1:13" ht="18.75" customHeight="1" thickBot="1" x14ac:dyDescent="0.35">
      <c r="A7" s="103"/>
      <c r="B7" s="119"/>
      <c r="C7" s="35" t="s">
        <v>56</v>
      </c>
      <c r="D7" s="14"/>
      <c r="E7" s="14" t="s">
        <v>7</v>
      </c>
      <c r="F7" s="14" t="s">
        <v>7</v>
      </c>
      <c r="G7" s="57">
        <f>G12</f>
        <v>1391800.23</v>
      </c>
      <c r="H7" s="57">
        <f>H12</f>
        <v>0</v>
      </c>
      <c r="I7" s="46"/>
      <c r="J7" s="2"/>
      <c r="K7" s="2"/>
      <c r="L7" s="2"/>
      <c r="M7" s="1"/>
    </row>
    <row r="8" spans="1:13" ht="18.75" customHeight="1" thickBot="1" x14ac:dyDescent="0.35">
      <c r="A8" s="103"/>
      <c r="B8" s="119"/>
      <c r="C8" s="35" t="s">
        <v>57</v>
      </c>
      <c r="D8" s="14"/>
      <c r="E8" s="14" t="s">
        <v>7</v>
      </c>
      <c r="F8" s="14" t="s">
        <v>7</v>
      </c>
      <c r="G8" s="57">
        <f>G13+G33</f>
        <v>1489815.5699999998</v>
      </c>
      <c r="H8" s="57">
        <f>H13+H33</f>
        <v>9467.14</v>
      </c>
      <c r="I8" s="15">
        <f>H8/G8*100</f>
        <v>0.63545717944134528</v>
      </c>
      <c r="J8" s="2"/>
      <c r="K8" s="2"/>
      <c r="L8" s="2"/>
      <c r="M8" s="1"/>
    </row>
    <row r="9" spans="1:13" ht="18.75" customHeight="1" thickBot="1" x14ac:dyDescent="0.35">
      <c r="A9" s="103"/>
      <c r="B9" s="119"/>
      <c r="C9" s="35" t="s">
        <v>58</v>
      </c>
      <c r="D9" s="14"/>
      <c r="E9" s="14" t="s">
        <v>7</v>
      </c>
      <c r="F9" s="14" t="s">
        <v>7</v>
      </c>
      <c r="G9" s="52">
        <f>G14</f>
        <v>5696663.5999999996</v>
      </c>
      <c r="H9" s="52">
        <f>H14</f>
        <v>697665.9</v>
      </c>
      <c r="I9" s="15">
        <f>H9/G9*100</f>
        <v>12.24692116276622</v>
      </c>
      <c r="J9" s="2"/>
      <c r="K9" s="2"/>
      <c r="L9" s="2"/>
      <c r="M9" s="1"/>
    </row>
    <row r="10" spans="1:13" ht="22.5" customHeight="1" thickBot="1" x14ac:dyDescent="0.35">
      <c r="A10" s="104"/>
      <c r="B10" s="120"/>
      <c r="C10" s="35" t="s">
        <v>110</v>
      </c>
      <c r="D10" s="14"/>
      <c r="E10" s="14" t="s">
        <v>7</v>
      </c>
      <c r="F10" s="14" t="s">
        <v>7</v>
      </c>
      <c r="G10" s="52">
        <f>G15</f>
        <v>0</v>
      </c>
      <c r="H10" s="52">
        <f>H15</f>
        <v>0</v>
      </c>
      <c r="I10" s="15" t="e">
        <f>H10/G10*100</f>
        <v>#DIV/0!</v>
      </c>
      <c r="J10" s="2"/>
      <c r="K10" s="2"/>
      <c r="L10" s="2"/>
      <c r="M10" s="1"/>
    </row>
    <row r="11" spans="1:13" ht="30" customHeight="1" thickBot="1" x14ac:dyDescent="0.35">
      <c r="A11" s="102" t="s">
        <v>27</v>
      </c>
      <c r="B11" s="121" t="s">
        <v>6</v>
      </c>
      <c r="C11" s="34" t="s">
        <v>55</v>
      </c>
      <c r="D11" s="14" t="s">
        <v>7</v>
      </c>
      <c r="E11" s="9" t="s">
        <v>7</v>
      </c>
      <c r="F11" s="12" t="s">
        <v>7</v>
      </c>
      <c r="G11" s="52">
        <f>G12+G13+G15+G14</f>
        <v>8534710.4800000004</v>
      </c>
      <c r="H11" s="52">
        <f>H12+H13+H15+H14</f>
        <v>697665.9</v>
      </c>
      <c r="I11" s="15">
        <f>H11/G11*100</f>
        <v>8.174453036630716</v>
      </c>
      <c r="J11" s="2"/>
      <c r="K11" s="2"/>
      <c r="L11" s="2"/>
      <c r="M11" s="1"/>
    </row>
    <row r="12" spans="1:13" ht="19.5" customHeight="1" thickBot="1" x14ac:dyDescent="0.35">
      <c r="A12" s="103"/>
      <c r="B12" s="122"/>
      <c r="C12" s="35" t="s">
        <v>56</v>
      </c>
      <c r="D12" s="14"/>
      <c r="E12" s="14" t="s">
        <v>7</v>
      </c>
      <c r="F12" s="14" t="s">
        <v>7</v>
      </c>
      <c r="G12" s="52">
        <f>G22+G25</f>
        <v>1391800.23</v>
      </c>
      <c r="H12" s="52">
        <f>H22+H25</f>
        <v>0</v>
      </c>
      <c r="I12" s="15"/>
      <c r="J12" s="2"/>
      <c r="K12" s="2"/>
      <c r="L12" s="2"/>
      <c r="M12" s="1"/>
    </row>
    <row r="13" spans="1:13" ht="25.5" customHeight="1" thickBot="1" x14ac:dyDescent="0.35">
      <c r="A13" s="103"/>
      <c r="B13" s="122"/>
      <c r="C13" s="35" t="s">
        <v>57</v>
      </c>
      <c r="D13" s="14"/>
      <c r="E13" s="14" t="s">
        <v>7</v>
      </c>
      <c r="F13" s="14" t="s">
        <v>7</v>
      </c>
      <c r="G13" s="52">
        <f>G23+G26</f>
        <v>1446246.65</v>
      </c>
      <c r="H13" s="52">
        <f>H23+H26</f>
        <v>0</v>
      </c>
      <c r="I13" s="15"/>
      <c r="J13" s="2"/>
      <c r="K13" s="2"/>
      <c r="L13" s="2"/>
      <c r="M13" s="1"/>
    </row>
    <row r="14" spans="1:13" ht="25.5" customHeight="1" thickBot="1" x14ac:dyDescent="0.35">
      <c r="A14" s="103"/>
      <c r="B14" s="122"/>
      <c r="C14" s="35" t="s">
        <v>58</v>
      </c>
      <c r="D14" s="14"/>
      <c r="E14" s="14" t="s">
        <v>7</v>
      </c>
      <c r="F14" s="14" t="s">
        <v>7</v>
      </c>
      <c r="G14" s="53">
        <f>G18+G21+G30</f>
        <v>5696663.5999999996</v>
      </c>
      <c r="H14" s="53">
        <f>H18+H21+H30</f>
        <v>697665.9</v>
      </c>
      <c r="I14" s="15">
        <f t="shared" ref="I14" si="0">H14/G14*100</f>
        <v>12.24692116276622</v>
      </c>
      <c r="J14" s="2"/>
      <c r="K14" s="2"/>
      <c r="L14" s="2"/>
      <c r="M14" s="1"/>
    </row>
    <row r="15" spans="1:13" ht="21.75" customHeight="1" thickBot="1" x14ac:dyDescent="0.35">
      <c r="A15" s="104"/>
      <c r="B15" s="123"/>
      <c r="C15" s="35" t="s">
        <v>110</v>
      </c>
      <c r="D15" s="14"/>
      <c r="E15" s="14" t="s">
        <v>7</v>
      </c>
      <c r="F15" s="14" t="s">
        <v>7</v>
      </c>
      <c r="G15" s="53">
        <f>G24+G27</f>
        <v>0</v>
      </c>
      <c r="H15" s="53">
        <f>H24+H27</f>
        <v>0</v>
      </c>
      <c r="I15" s="15" t="e">
        <f t="shared" ref="I15:I41" si="1">H15/G15*100</f>
        <v>#DIV/0!</v>
      </c>
      <c r="J15" s="2"/>
      <c r="K15" s="2"/>
      <c r="L15" s="2"/>
      <c r="M15" s="1"/>
    </row>
    <row r="16" spans="1:13" ht="4.5" customHeight="1" x14ac:dyDescent="0.3">
      <c r="A16" s="90" t="s">
        <v>28</v>
      </c>
      <c r="B16" s="94" t="s">
        <v>65</v>
      </c>
      <c r="C16" s="51"/>
      <c r="D16" s="92">
        <v>920</v>
      </c>
      <c r="E16" s="89" t="s">
        <v>9</v>
      </c>
      <c r="F16" s="41"/>
      <c r="G16" s="54"/>
      <c r="H16" s="54"/>
      <c r="I16" s="15"/>
      <c r="J16" s="2"/>
      <c r="K16" s="2"/>
      <c r="L16" s="2"/>
      <c r="M16" s="1"/>
    </row>
    <row r="17" spans="1:13" ht="19.5" x14ac:dyDescent="0.3">
      <c r="A17" s="90"/>
      <c r="B17" s="94"/>
      <c r="C17" s="51"/>
      <c r="D17" s="92"/>
      <c r="E17" s="89"/>
      <c r="F17" s="42"/>
      <c r="G17" s="54"/>
      <c r="H17" s="54"/>
      <c r="I17" s="15"/>
      <c r="J17" s="2"/>
      <c r="K17" s="2"/>
      <c r="L17" s="2"/>
      <c r="M17" s="1"/>
    </row>
    <row r="18" spans="1:13" ht="39.75" customHeight="1" thickBot="1" x14ac:dyDescent="0.35">
      <c r="A18" s="90"/>
      <c r="B18" s="94"/>
      <c r="C18" s="35" t="s">
        <v>58</v>
      </c>
      <c r="D18" s="92"/>
      <c r="E18" s="89"/>
      <c r="F18" s="50" t="s">
        <v>66</v>
      </c>
      <c r="G18" s="54">
        <v>4000000</v>
      </c>
      <c r="H18" s="54">
        <v>666000</v>
      </c>
      <c r="I18" s="15">
        <f>H18/G18*100</f>
        <v>16.650000000000002</v>
      </c>
      <c r="J18" s="2"/>
      <c r="K18" s="2"/>
      <c r="L18" s="2"/>
      <c r="M18" s="1"/>
    </row>
    <row r="19" spans="1:13" ht="9.75" customHeight="1" x14ac:dyDescent="0.3">
      <c r="A19" s="90" t="s">
        <v>50</v>
      </c>
      <c r="B19" s="91" t="s">
        <v>67</v>
      </c>
      <c r="C19" s="49"/>
      <c r="D19" s="92">
        <v>920</v>
      </c>
      <c r="E19" s="89" t="s">
        <v>10</v>
      </c>
      <c r="F19" s="41"/>
      <c r="G19" s="54"/>
      <c r="H19" s="54"/>
      <c r="I19" s="15"/>
      <c r="J19" s="2"/>
      <c r="K19" s="2"/>
      <c r="L19" s="2"/>
      <c r="M19" s="1"/>
    </row>
    <row r="20" spans="1:13" ht="19.5" x14ac:dyDescent="0.3">
      <c r="A20" s="90"/>
      <c r="B20" s="91"/>
      <c r="C20" s="49"/>
      <c r="D20" s="92"/>
      <c r="E20" s="89"/>
      <c r="F20" s="42"/>
      <c r="G20" s="54"/>
      <c r="H20" s="54"/>
      <c r="I20" s="15"/>
      <c r="J20" s="2"/>
      <c r="K20" s="2"/>
      <c r="L20" s="2"/>
      <c r="M20" s="1"/>
    </row>
    <row r="21" spans="1:13" ht="26.25" customHeight="1" thickBot="1" x14ac:dyDescent="0.35">
      <c r="A21" s="90"/>
      <c r="B21" s="91"/>
      <c r="C21" s="35" t="s">
        <v>58</v>
      </c>
      <c r="D21" s="92"/>
      <c r="E21" s="89"/>
      <c r="F21" s="50" t="s">
        <v>68</v>
      </c>
      <c r="G21" s="54">
        <v>126663.6</v>
      </c>
      <c r="H21" s="54">
        <v>31665.9</v>
      </c>
      <c r="I21" s="15">
        <f>H21/G21*100</f>
        <v>25</v>
      </c>
      <c r="J21" s="2"/>
      <c r="K21" s="2"/>
      <c r="L21" s="2"/>
      <c r="M21" s="1"/>
    </row>
    <row r="22" spans="1:13" ht="26.25" customHeight="1" thickBot="1" x14ac:dyDescent="0.35">
      <c r="A22" s="90" t="s">
        <v>50</v>
      </c>
      <c r="B22" s="124" t="s">
        <v>103</v>
      </c>
      <c r="C22" s="35" t="s">
        <v>56</v>
      </c>
      <c r="D22" s="92">
        <v>920</v>
      </c>
      <c r="E22" s="89" t="s">
        <v>10</v>
      </c>
      <c r="F22" s="59"/>
      <c r="G22" s="54"/>
      <c r="H22" s="54"/>
      <c r="I22" s="15"/>
      <c r="J22" s="2"/>
      <c r="K22" s="2"/>
      <c r="L22" s="2"/>
      <c r="M22" s="1"/>
    </row>
    <row r="23" spans="1:13" ht="26.25" customHeight="1" thickBot="1" x14ac:dyDescent="0.35">
      <c r="A23" s="90"/>
      <c r="B23" s="125"/>
      <c r="C23" s="35" t="s">
        <v>57</v>
      </c>
      <c r="D23" s="92"/>
      <c r="E23" s="89"/>
      <c r="F23" s="60"/>
      <c r="G23" s="54">
        <v>904991</v>
      </c>
      <c r="H23" s="54"/>
      <c r="I23" s="15"/>
      <c r="J23" s="2"/>
      <c r="K23" s="2"/>
      <c r="L23" s="2"/>
      <c r="M23" s="1"/>
    </row>
    <row r="24" spans="1:13" ht="26.25" customHeight="1" thickBot="1" x14ac:dyDescent="0.35">
      <c r="A24" s="90"/>
      <c r="B24" s="126"/>
      <c r="C24" s="35" t="s">
        <v>110</v>
      </c>
      <c r="D24" s="92"/>
      <c r="E24" s="89"/>
      <c r="F24" s="79" t="s">
        <v>111</v>
      </c>
      <c r="G24" s="54"/>
      <c r="H24" s="54"/>
      <c r="I24" s="15" t="e">
        <f>H24/G24*100</f>
        <v>#DIV/0!</v>
      </c>
      <c r="J24" s="2"/>
      <c r="K24" s="2"/>
      <c r="L24" s="2"/>
      <c r="M24" s="1"/>
    </row>
    <row r="25" spans="1:13" ht="26.25" customHeight="1" thickBot="1" x14ac:dyDescent="0.35">
      <c r="A25" s="102"/>
      <c r="B25" s="127" t="s">
        <v>108</v>
      </c>
      <c r="C25" s="35" t="s">
        <v>56</v>
      </c>
      <c r="D25" s="92">
        <v>920</v>
      </c>
      <c r="E25" s="89" t="s">
        <v>10</v>
      </c>
      <c r="F25" s="71"/>
      <c r="G25" s="54">
        <v>1391800.23</v>
      </c>
      <c r="H25" s="54"/>
      <c r="I25" s="15"/>
      <c r="J25" s="2"/>
      <c r="K25" s="2"/>
      <c r="L25" s="2"/>
      <c r="M25" s="1"/>
    </row>
    <row r="26" spans="1:13" ht="26.25" customHeight="1" thickBot="1" x14ac:dyDescent="0.35">
      <c r="A26" s="103"/>
      <c r="B26" s="128"/>
      <c r="C26" s="35" t="s">
        <v>57</v>
      </c>
      <c r="D26" s="92"/>
      <c r="E26" s="89"/>
      <c r="F26" s="71"/>
      <c r="G26" s="54">
        <v>541255.65</v>
      </c>
      <c r="H26" s="54"/>
      <c r="I26" s="15"/>
      <c r="J26" s="2"/>
      <c r="K26" s="2"/>
      <c r="L26" s="2"/>
      <c r="M26" s="1"/>
    </row>
    <row r="27" spans="1:13" ht="26.25" customHeight="1" thickBot="1" x14ac:dyDescent="0.35">
      <c r="A27" s="103"/>
      <c r="B27" s="128"/>
      <c r="C27" s="35" t="s">
        <v>110</v>
      </c>
      <c r="D27" s="92"/>
      <c r="E27" s="89"/>
      <c r="F27" s="79" t="s">
        <v>112</v>
      </c>
      <c r="G27" s="54"/>
      <c r="H27" s="54"/>
      <c r="I27" s="15"/>
      <c r="J27" s="2"/>
      <c r="K27" s="2"/>
      <c r="L27" s="2"/>
      <c r="M27" s="1"/>
    </row>
    <row r="28" spans="1:13" ht="25.5" customHeight="1" x14ac:dyDescent="0.3">
      <c r="A28" s="90" t="s">
        <v>50</v>
      </c>
      <c r="B28" s="124" t="s">
        <v>109</v>
      </c>
      <c r="C28" s="66"/>
      <c r="D28" s="92">
        <v>920</v>
      </c>
      <c r="E28" s="89" t="s">
        <v>9</v>
      </c>
      <c r="F28" s="59"/>
      <c r="G28" s="54"/>
      <c r="H28" s="54"/>
      <c r="I28" s="15"/>
      <c r="J28" s="2"/>
      <c r="K28" s="2"/>
      <c r="L28" s="2"/>
      <c r="M28" s="1"/>
    </row>
    <row r="29" spans="1:13" ht="19.5" x14ac:dyDescent="0.3">
      <c r="A29" s="90"/>
      <c r="B29" s="125"/>
      <c r="C29" s="66"/>
      <c r="D29" s="92"/>
      <c r="E29" s="89"/>
      <c r="F29" s="60"/>
      <c r="G29" s="54"/>
      <c r="H29" s="54"/>
      <c r="I29" s="15"/>
      <c r="J29" s="2"/>
      <c r="K29" s="2"/>
      <c r="L29" s="2"/>
      <c r="M29" s="1"/>
    </row>
    <row r="30" spans="1:13" ht="29.25" customHeight="1" thickBot="1" x14ac:dyDescent="0.35">
      <c r="A30" s="90"/>
      <c r="B30" s="126"/>
      <c r="C30" s="35" t="s">
        <v>58</v>
      </c>
      <c r="D30" s="92"/>
      <c r="E30" s="89"/>
      <c r="F30" s="61" t="s">
        <v>113</v>
      </c>
      <c r="G30" s="54">
        <v>1570000</v>
      </c>
      <c r="H30" s="54"/>
      <c r="I30" s="15">
        <f>H30/G30*100</f>
        <v>0</v>
      </c>
      <c r="J30" s="2"/>
      <c r="K30" s="2"/>
      <c r="L30" s="2"/>
      <c r="M30" s="1"/>
    </row>
    <row r="31" spans="1:13" ht="24.75" customHeight="1" thickBot="1" x14ac:dyDescent="0.35">
      <c r="A31" s="102" t="s">
        <v>45</v>
      </c>
      <c r="B31" s="121" t="s">
        <v>18</v>
      </c>
      <c r="C31" s="34" t="s">
        <v>55</v>
      </c>
      <c r="D31" s="92"/>
      <c r="E31" s="89"/>
      <c r="F31" s="41"/>
      <c r="G31" s="54">
        <f>G32+G33+G34</f>
        <v>43568.92</v>
      </c>
      <c r="H31" s="54">
        <f>H32+H33+H34</f>
        <v>9467.14</v>
      </c>
      <c r="I31" s="15">
        <v>0</v>
      </c>
      <c r="J31" s="2"/>
      <c r="K31" s="2"/>
      <c r="L31" s="2"/>
      <c r="M31" s="1"/>
    </row>
    <row r="32" spans="1:13" ht="20.25" thickBot="1" x14ac:dyDescent="0.35">
      <c r="A32" s="103"/>
      <c r="B32" s="122"/>
      <c r="C32" s="35" t="s">
        <v>56</v>
      </c>
      <c r="D32" s="92"/>
      <c r="E32" s="89"/>
      <c r="F32" s="42"/>
      <c r="G32" s="54"/>
      <c r="H32" s="54"/>
      <c r="I32" s="15"/>
      <c r="J32" s="2"/>
      <c r="K32" s="2"/>
      <c r="L32" s="2"/>
      <c r="M32" s="1"/>
    </row>
    <row r="33" spans="1:13" ht="20.25" thickBot="1" x14ac:dyDescent="0.35">
      <c r="A33" s="103"/>
      <c r="B33" s="122"/>
      <c r="C33" s="35" t="s">
        <v>57</v>
      </c>
      <c r="D33" s="92"/>
      <c r="E33" s="89"/>
      <c r="F33" s="50"/>
      <c r="G33" s="54">
        <f>G37+G41</f>
        <v>43568.92</v>
      </c>
      <c r="H33" s="54">
        <f>H37+H41</f>
        <v>9467.14</v>
      </c>
      <c r="I33" s="15">
        <v>0</v>
      </c>
      <c r="J33" s="2"/>
      <c r="K33" s="2"/>
      <c r="L33" s="2"/>
      <c r="M33" s="1"/>
    </row>
    <row r="34" spans="1:13" ht="20.25" thickBot="1" x14ac:dyDescent="0.35">
      <c r="A34" s="104"/>
      <c r="B34" s="123"/>
      <c r="C34" s="35" t="s">
        <v>58</v>
      </c>
      <c r="D34" s="9">
        <v>920</v>
      </c>
      <c r="E34" s="10" t="s">
        <v>7</v>
      </c>
      <c r="F34" s="10" t="s">
        <v>7</v>
      </c>
      <c r="G34" s="53"/>
      <c r="H34" s="53"/>
      <c r="I34" s="15"/>
      <c r="J34" s="2"/>
      <c r="K34" s="2"/>
      <c r="L34" s="2"/>
      <c r="M34" s="1"/>
    </row>
    <row r="35" spans="1:13" ht="2.25" customHeight="1" x14ac:dyDescent="0.3">
      <c r="A35" s="102" t="s">
        <v>36</v>
      </c>
      <c r="B35" s="108" t="s">
        <v>84</v>
      </c>
      <c r="C35" s="38"/>
      <c r="D35" s="92">
        <v>920</v>
      </c>
      <c r="E35" s="89" t="s">
        <v>19</v>
      </c>
      <c r="F35" s="41"/>
      <c r="G35" s="54"/>
      <c r="H35" s="54"/>
      <c r="I35" s="15"/>
      <c r="J35" s="2"/>
      <c r="K35" s="2"/>
      <c r="L35" s="2"/>
      <c r="M35" s="1"/>
    </row>
    <row r="36" spans="1:13" ht="19.5" x14ac:dyDescent="0.3">
      <c r="A36" s="103"/>
      <c r="B36" s="109"/>
      <c r="C36" s="39"/>
      <c r="D36" s="92"/>
      <c r="E36" s="89"/>
      <c r="F36" s="42"/>
      <c r="G36" s="54"/>
      <c r="H36" s="54"/>
      <c r="I36" s="15"/>
      <c r="J36" s="2"/>
      <c r="K36" s="2"/>
      <c r="L36" s="2"/>
      <c r="M36" s="1"/>
    </row>
    <row r="37" spans="1:13" ht="39.75" customHeight="1" thickBot="1" x14ac:dyDescent="0.35">
      <c r="A37" s="103"/>
      <c r="B37" s="109"/>
      <c r="C37" s="35" t="s">
        <v>57</v>
      </c>
      <c r="D37" s="92"/>
      <c r="E37" s="89"/>
      <c r="F37" s="50" t="s">
        <v>95</v>
      </c>
      <c r="G37" s="80">
        <v>35831.65</v>
      </c>
      <c r="H37" s="54">
        <v>9467.14</v>
      </c>
      <c r="I37" s="15">
        <f t="shared" si="1"/>
        <v>26.421166761787411</v>
      </c>
      <c r="J37" s="2"/>
      <c r="K37" s="2"/>
      <c r="L37" s="2"/>
      <c r="M37" s="1"/>
    </row>
    <row r="38" spans="1:13" ht="20.25" customHeight="1" x14ac:dyDescent="0.3">
      <c r="A38" s="104"/>
      <c r="B38" s="110"/>
      <c r="C38" s="40"/>
      <c r="D38" s="46"/>
      <c r="E38" s="47"/>
      <c r="F38" s="43"/>
      <c r="G38" s="54"/>
      <c r="H38" s="54"/>
      <c r="I38" s="15"/>
      <c r="J38" s="2"/>
      <c r="K38" s="2"/>
      <c r="L38" s="2"/>
      <c r="M38" s="1"/>
    </row>
    <row r="39" spans="1:13" ht="27.75" customHeight="1" x14ac:dyDescent="0.3">
      <c r="A39" s="90" t="s">
        <v>38</v>
      </c>
      <c r="B39" s="111" t="s">
        <v>89</v>
      </c>
      <c r="C39" s="56"/>
      <c r="D39" s="92">
        <v>920</v>
      </c>
      <c r="E39" s="89" t="s">
        <v>20</v>
      </c>
      <c r="F39" s="41"/>
      <c r="G39" s="54"/>
      <c r="H39" s="54"/>
      <c r="I39" s="15"/>
      <c r="J39" s="2"/>
      <c r="K39" s="2"/>
      <c r="L39" s="2"/>
      <c r="M39" s="1"/>
    </row>
    <row r="40" spans="1:13" ht="25.5" customHeight="1" x14ac:dyDescent="0.3">
      <c r="A40" s="90"/>
      <c r="B40" s="111"/>
      <c r="C40" s="56"/>
      <c r="D40" s="92"/>
      <c r="E40" s="89"/>
      <c r="F40" s="42"/>
      <c r="G40" s="54"/>
      <c r="H40" s="54"/>
      <c r="I40" s="15"/>
      <c r="J40" s="2"/>
      <c r="K40" s="2"/>
      <c r="L40" s="2"/>
      <c r="M40" s="1"/>
    </row>
    <row r="41" spans="1:13" ht="18" customHeight="1" thickBot="1" x14ac:dyDescent="0.35">
      <c r="A41" s="90"/>
      <c r="B41" s="111"/>
      <c r="C41" s="35" t="s">
        <v>57</v>
      </c>
      <c r="D41" s="92"/>
      <c r="E41" s="89"/>
      <c r="F41" s="50" t="s">
        <v>96</v>
      </c>
      <c r="G41" s="54">
        <v>7737.27</v>
      </c>
      <c r="H41" s="54">
        <v>0</v>
      </c>
      <c r="I41" s="15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4"/>
      <c r="E42" s="6"/>
      <c r="F42" s="6"/>
      <c r="G42" s="16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59</v>
      </c>
      <c r="C43" s="2"/>
      <c r="D43" s="4"/>
      <c r="E43" s="6"/>
      <c r="F43" s="6" t="s">
        <v>61</v>
      </c>
      <c r="G43" s="16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4"/>
      <c r="E44" s="6"/>
      <c r="F44" s="6"/>
      <c r="G44" s="16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60</v>
      </c>
      <c r="C45" s="2"/>
      <c r="D45" s="4"/>
      <c r="E45" s="6"/>
      <c r="F45" s="93" t="s">
        <v>62</v>
      </c>
      <c r="G45" s="93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4"/>
      <c r="E46" s="6"/>
      <c r="F46" s="6"/>
      <c r="G46" s="16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4"/>
      <c r="E47" s="6"/>
      <c r="F47" s="6"/>
      <c r="G47" s="16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4"/>
      <c r="E48" s="6"/>
      <c r="F48" s="6"/>
      <c r="G48" s="16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4"/>
      <c r="E49" s="6"/>
      <c r="F49" s="6"/>
      <c r="G49" s="16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4"/>
      <c r="E50" s="6"/>
      <c r="F50" s="6"/>
      <c r="G50" s="16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4"/>
      <c r="E51" s="6"/>
      <c r="F51" s="6"/>
      <c r="G51" s="16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4"/>
      <c r="E52" s="6"/>
      <c r="F52" s="6"/>
      <c r="G52" s="16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4"/>
      <c r="E53" s="6"/>
      <c r="F53" s="6"/>
      <c r="G53" s="16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4"/>
      <c r="E55" s="6"/>
      <c r="F55" s="6"/>
      <c r="G55" s="16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4"/>
      <c r="E57" s="6"/>
      <c r="F57" s="6"/>
      <c r="G57" s="16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4"/>
      <c r="F198" s="4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4"/>
      <c r="F199" s="4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4"/>
      <c r="F200" s="4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4"/>
      <c r="F201" s="4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4"/>
      <c r="F202" s="4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4"/>
      <c r="F203" s="4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4"/>
      <c r="F204" s="4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4"/>
      <c r="F205" s="4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4"/>
      <c r="F206" s="4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4"/>
      <c r="F207" s="4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4"/>
      <c r="F208" s="4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4"/>
      <c r="F209" s="4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5"/>
      <c r="E212" s="5"/>
      <c r="F212" s="5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5"/>
      <c r="E213" s="5"/>
      <c r="F213" s="5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5"/>
      <c r="E214" s="5"/>
      <c r="F214" s="5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5"/>
      <c r="E215" s="5"/>
      <c r="F215" s="5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5"/>
      <c r="E216" s="5"/>
      <c r="F216" s="5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5"/>
      <c r="E217" s="5"/>
      <c r="F217" s="5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5"/>
      <c r="E218" s="5"/>
      <c r="F218" s="5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5"/>
      <c r="E219" s="5"/>
      <c r="F219" s="5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5"/>
      <c r="E220" s="5"/>
      <c r="F220" s="5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5"/>
      <c r="E221" s="5"/>
      <c r="F221" s="5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5"/>
      <c r="E222" s="5"/>
      <c r="F222" s="5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5"/>
      <c r="E223" s="5"/>
      <c r="F223" s="5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3"/>
  <sheetViews>
    <sheetView tabSelected="1" workbookViewId="0">
      <selection activeCell="I97" sqref="I97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9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05" t="s">
        <v>119</v>
      </c>
      <c r="B1" s="105"/>
      <c r="C1" s="105"/>
      <c r="D1" s="105"/>
      <c r="E1" s="105"/>
      <c r="F1" s="105"/>
      <c r="G1" s="105"/>
      <c r="H1" s="105"/>
      <c r="I1" s="105"/>
      <c r="J1" s="2"/>
      <c r="K1" s="2"/>
      <c r="L1" s="2"/>
      <c r="M1" s="1"/>
    </row>
    <row r="2" spans="1:14" ht="44.25" customHeigh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2"/>
      <c r="K2" s="2"/>
      <c r="L2" s="2"/>
      <c r="M2" s="1"/>
    </row>
    <row r="3" spans="1:14" ht="37.5" customHeight="1" x14ac:dyDescent="0.3">
      <c r="A3" s="106" t="s">
        <v>2</v>
      </c>
      <c r="B3" s="107" t="s">
        <v>0</v>
      </c>
      <c r="C3" s="112" t="s">
        <v>54</v>
      </c>
      <c r="D3" s="107" t="s">
        <v>1</v>
      </c>
      <c r="E3" s="107"/>
      <c r="F3" s="107"/>
      <c r="G3" s="129" t="s">
        <v>71</v>
      </c>
      <c r="H3" s="130"/>
      <c r="I3" s="131"/>
      <c r="J3" s="2"/>
      <c r="K3" s="2"/>
      <c r="L3" s="2"/>
      <c r="M3" s="1"/>
    </row>
    <row r="4" spans="1:14" ht="78" customHeight="1" x14ac:dyDescent="0.3">
      <c r="A4" s="106"/>
      <c r="B4" s="107"/>
      <c r="C4" s="114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4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4" ht="18.75" customHeight="1" thickBot="1" x14ac:dyDescent="0.35">
      <c r="A6" s="102" t="s">
        <v>26</v>
      </c>
      <c r="B6" s="118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G7+G8+G9+G11+G10</f>
        <v>32019554.52</v>
      </c>
      <c r="H6" s="57">
        <f>H7+H8+H9+H11+H10</f>
        <v>7026157.6199999992</v>
      </c>
      <c r="I6" s="15">
        <f t="shared" ref="I6:I9" si="0">H6/G6*100</f>
        <v>21.94333345771982</v>
      </c>
      <c r="J6" s="2"/>
      <c r="K6" s="2"/>
      <c r="L6" s="2"/>
      <c r="M6" s="1"/>
    </row>
    <row r="7" spans="1:14" ht="18.75" customHeight="1" thickBot="1" x14ac:dyDescent="0.35">
      <c r="A7" s="103"/>
      <c r="B7" s="119"/>
      <c r="C7" s="35" t="s">
        <v>56</v>
      </c>
      <c r="D7" s="14"/>
      <c r="E7" s="14" t="s">
        <v>7</v>
      </c>
      <c r="F7" s="14" t="s">
        <v>7</v>
      </c>
      <c r="G7" s="57">
        <f>G13</f>
        <v>1391800.23</v>
      </c>
      <c r="H7" s="57">
        <f>H13</f>
        <v>0</v>
      </c>
      <c r="I7" s="15">
        <v>0</v>
      </c>
      <c r="J7" s="2"/>
      <c r="K7" s="2"/>
      <c r="L7" s="82"/>
      <c r="M7" s="83"/>
      <c r="N7" s="84"/>
    </row>
    <row r="8" spans="1:14" ht="18.75" customHeight="1" thickBot="1" x14ac:dyDescent="0.35">
      <c r="A8" s="103"/>
      <c r="B8" s="119"/>
      <c r="C8" s="35" t="s">
        <v>57</v>
      </c>
      <c r="D8" s="14"/>
      <c r="E8" s="14" t="s">
        <v>7</v>
      </c>
      <c r="F8" s="14" t="s">
        <v>7</v>
      </c>
      <c r="G8" s="57">
        <f>G14+G51+G74</f>
        <v>1490164.6099999999</v>
      </c>
      <c r="H8" s="57">
        <f>H14+H51+H74</f>
        <v>9467.14</v>
      </c>
      <c r="I8" s="15">
        <f t="shared" si="0"/>
        <v>0.635308336842062</v>
      </c>
      <c r="J8" s="2"/>
      <c r="K8" s="2"/>
      <c r="L8" s="85"/>
      <c r="M8" s="86"/>
      <c r="N8" s="86"/>
    </row>
    <row r="9" spans="1:14" ht="18.75" customHeight="1" thickBot="1" x14ac:dyDescent="0.35">
      <c r="A9" s="103"/>
      <c r="B9" s="119"/>
      <c r="C9" s="35" t="s">
        <v>58</v>
      </c>
      <c r="D9" s="14"/>
      <c r="E9" s="14" t="s">
        <v>7</v>
      </c>
      <c r="F9" s="14" t="s">
        <v>7</v>
      </c>
      <c r="G9" s="57">
        <f>G15</f>
        <v>5695093.6799999997</v>
      </c>
      <c r="H9" s="57">
        <f>H15</f>
        <v>697665.9</v>
      </c>
      <c r="I9" s="15">
        <f t="shared" si="0"/>
        <v>12.250297171582259</v>
      </c>
      <c r="J9" s="2"/>
      <c r="K9" s="2"/>
      <c r="L9" s="85"/>
      <c r="M9" s="86"/>
      <c r="N9" s="86"/>
    </row>
    <row r="10" spans="1:14" ht="18.75" customHeight="1" thickBot="1" x14ac:dyDescent="0.35">
      <c r="A10" s="103"/>
      <c r="B10" s="119"/>
      <c r="C10" s="35" t="s">
        <v>110</v>
      </c>
      <c r="D10" s="14"/>
      <c r="E10" s="14"/>
      <c r="F10" s="14"/>
      <c r="G10" s="57">
        <f>G16</f>
        <v>0</v>
      </c>
      <c r="H10" s="57">
        <f>H16</f>
        <v>0</v>
      </c>
      <c r="I10" s="15"/>
      <c r="J10" s="2"/>
      <c r="K10" s="2"/>
      <c r="L10" s="85"/>
      <c r="M10" s="86"/>
      <c r="N10" s="86"/>
    </row>
    <row r="11" spans="1:14" ht="22.5" customHeight="1" thickBot="1" x14ac:dyDescent="0.35">
      <c r="A11" s="104"/>
      <c r="B11" s="120"/>
      <c r="C11" s="51" t="s">
        <v>64</v>
      </c>
      <c r="D11" s="14"/>
      <c r="E11" s="14" t="s">
        <v>7</v>
      </c>
      <c r="F11" s="14" t="s">
        <v>7</v>
      </c>
      <c r="G11" s="52">
        <f>G17+G53+G68+G76</f>
        <v>23442496</v>
      </c>
      <c r="H11" s="52">
        <f>H17+H53+H68+H76</f>
        <v>6319024.5799999991</v>
      </c>
      <c r="I11" s="15">
        <f>H11/G11*100</f>
        <v>26.955425650920446</v>
      </c>
      <c r="J11" s="2"/>
      <c r="K11" s="2"/>
      <c r="L11" s="85"/>
      <c r="M11" s="86"/>
      <c r="N11" s="86"/>
    </row>
    <row r="12" spans="1:14" ht="30" customHeight="1" thickBot="1" x14ac:dyDescent="0.35">
      <c r="A12" s="102" t="s">
        <v>27</v>
      </c>
      <c r="B12" s="121" t="s">
        <v>6</v>
      </c>
      <c r="C12" s="34" t="s">
        <v>55</v>
      </c>
      <c r="D12" s="14" t="s">
        <v>7</v>
      </c>
      <c r="E12" s="9" t="s">
        <v>7</v>
      </c>
      <c r="F12" s="12" t="s">
        <v>7</v>
      </c>
      <c r="G12" s="52">
        <f>G13+G14+G15+G17</f>
        <v>24397246.559999999</v>
      </c>
      <c r="H12" s="52">
        <f>H13+H14+H15+H17</f>
        <v>5376502.7699999996</v>
      </c>
      <c r="I12" s="15">
        <f t="shared" ref="I12" si="1">H12/G12*100</f>
        <v>22.037334240884928</v>
      </c>
      <c r="J12" s="2"/>
      <c r="K12" s="2"/>
      <c r="L12" s="85"/>
      <c r="M12" s="86"/>
      <c r="N12" s="86"/>
    </row>
    <row r="13" spans="1:14" ht="19.5" customHeight="1" thickBot="1" x14ac:dyDescent="0.35">
      <c r="A13" s="103"/>
      <c r="B13" s="122"/>
      <c r="C13" s="35" t="s">
        <v>56</v>
      </c>
      <c r="D13" s="12" t="s">
        <v>7</v>
      </c>
      <c r="E13" s="12" t="s">
        <v>7</v>
      </c>
      <c r="F13" s="12" t="s">
        <v>7</v>
      </c>
      <c r="G13" s="52">
        <f>G42</f>
        <v>1391800.23</v>
      </c>
      <c r="H13" s="52">
        <f>H42</f>
        <v>0</v>
      </c>
      <c r="I13" s="15">
        <f t="shared" ref="I13:I83" si="2">H13/G13*100</f>
        <v>0</v>
      </c>
      <c r="J13" s="2"/>
      <c r="K13" s="2"/>
      <c r="L13" s="85"/>
      <c r="M13" s="86"/>
      <c r="N13" s="86"/>
    </row>
    <row r="14" spans="1:14" ht="25.5" customHeight="1" thickBot="1" x14ac:dyDescent="0.35">
      <c r="A14" s="103"/>
      <c r="B14" s="122"/>
      <c r="C14" s="35" t="s">
        <v>57</v>
      </c>
      <c r="D14" s="12" t="s">
        <v>7</v>
      </c>
      <c r="E14" s="12" t="s">
        <v>7</v>
      </c>
      <c r="F14" s="12" t="s">
        <v>7</v>
      </c>
      <c r="G14" s="52">
        <f>G39+G43</f>
        <v>1446246.65</v>
      </c>
      <c r="H14" s="52">
        <f>H39+H43</f>
        <v>0</v>
      </c>
      <c r="I14" s="15">
        <f t="shared" si="2"/>
        <v>0</v>
      </c>
      <c r="J14" s="2"/>
      <c r="K14" s="2"/>
      <c r="L14" s="85"/>
      <c r="M14" s="86"/>
      <c r="N14" s="86"/>
    </row>
    <row r="15" spans="1:14" ht="25.5" customHeight="1" thickBot="1" x14ac:dyDescent="0.35">
      <c r="A15" s="103"/>
      <c r="B15" s="122"/>
      <c r="C15" s="35" t="s">
        <v>58</v>
      </c>
      <c r="D15" s="12" t="s">
        <v>7</v>
      </c>
      <c r="E15" s="12" t="s">
        <v>7</v>
      </c>
      <c r="F15" s="12" t="s">
        <v>7</v>
      </c>
      <c r="G15" s="52">
        <f>G20+G23+G48</f>
        <v>5695093.6799999997</v>
      </c>
      <c r="H15" s="52">
        <f>H20+H23+H48</f>
        <v>697665.9</v>
      </c>
      <c r="I15" s="15">
        <f t="shared" si="2"/>
        <v>12.250297171582259</v>
      </c>
      <c r="J15" s="2"/>
      <c r="K15" s="2"/>
      <c r="L15" s="85"/>
      <c r="M15" s="86"/>
      <c r="N15" s="86"/>
    </row>
    <row r="16" spans="1:14" ht="25.5" customHeight="1" thickBot="1" x14ac:dyDescent="0.35">
      <c r="A16" s="103"/>
      <c r="B16" s="122"/>
      <c r="C16" s="35" t="s">
        <v>110</v>
      </c>
      <c r="D16" s="12" t="s">
        <v>7</v>
      </c>
      <c r="E16" s="12" t="s">
        <v>7</v>
      </c>
      <c r="F16" s="12" t="s">
        <v>7</v>
      </c>
      <c r="G16" s="52">
        <f>G40+G44</f>
        <v>0</v>
      </c>
      <c r="H16" s="52">
        <f>H40+H44</f>
        <v>0</v>
      </c>
      <c r="I16" s="15"/>
      <c r="J16" s="2"/>
      <c r="K16" s="2"/>
      <c r="L16" s="85"/>
      <c r="M16" s="86"/>
      <c r="N16" s="86"/>
    </row>
    <row r="17" spans="1:14" ht="21.75" customHeight="1" x14ac:dyDescent="0.3">
      <c r="A17" s="104"/>
      <c r="B17" s="123"/>
      <c r="C17" s="51" t="s">
        <v>64</v>
      </c>
      <c r="D17" s="12" t="s">
        <v>7</v>
      </c>
      <c r="E17" s="12" t="s">
        <v>7</v>
      </c>
      <c r="F17" s="12" t="s">
        <v>7</v>
      </c>
      <c r="G17" s="53">
        <f>G26+G29+G32+G35+G38+G41+G45</f>
        <v>15864106</v>
      </c>
      <c r="H17" s="53">
        <f>H26+H29+H32+H35+H38+H41+H45</f>
        <v>4678836.8699999992</v>
      </c>
      <c r="I17" s="15">
        <f t="shared" si="2"/>
        <v>29.493227478434648</v>
      </c>
      <c r="J17" s="2"/>
      <c r="K17" s="2"/>
      <c r="L17" s="87"/>
      <c r="M17" s="86"/>
      <c r="N17" s="86"/>
    </row>
    <row r="18" spans="1:14" ht="4.5" customHeight="1" x14ac:dyDescent="0.3">
      <c r="A18" s="90" t="s">
        <v>28</v>
      </c>
      <c r="B18" s="94" t="s">
        <v>65</v>
      </c>
      <c r="C18" s="51"/>
      <c r="D18" s="92">
        <v>920</v>
      </c>
      <c r="E18" s="89" t="s">
        <v>9</v>
      </c>
      <c r="F18" s="41"/>
      <c r="G18" s="54"/>
      <c r="H18" s="54"/>
      <c r="I18" s="15"/>
      <c r="J18" s="2"/>
      <c r="K18" s="2"/>
      <c r="L18" s="82"/>
      <c r="M18" s="83"/>
      <c r="N18" s="88"/>
    </row>
    <row r="19" spans="1:14" ht="19.5" x14ac:dyDescent="0.3">
      <c r="A19" s="90"/>
      <c r="B19" s="94"/>
      <c r="C19" s="51"/>
      <c r="D19" s="92"/>
      <c r="E19" s="89"/>
      <c r="F19" s="42"/>
      <c r="G19" s="54"/>
      <c r="H19" s="54"/>
      <c r="I19" s="15"/>
      <c r="J19" s="2"/>
      <c r="K19" s="2"/>
      <c r="L19" s="82"/>
      <c r="M19" s="83"/>
      <c r="N19" s="88"/>
    </row>
    <row r="20" spans="1:14" ht="39.75" customHeight="1" thickBot="1" x14ac:dyDescent="0.35">
      <c r="A20" s="90"/>
      <c r="B20" s="94"/>
      <c r="C20" s="35" t="s">
        <v>58</v>
      </c>
      <c r="D20" s="92"/>
      <c r="E20" s="89"/>
      <c r="F20" s="50" t="s">
        <v>66</v>
      </c>
      <c r="G20" s="54">
        <f>'иные источн'!G18</f>
        <v>4000000</v>
      </c>
      <c r="H20" s="54">
        <f>'иные источн'!H18</f>
        <v>666000</v>
      </c>
      <c r="I20" s="15">
        <f>H20/G20*100</f>
        <v>16.650000000000002</v>
      </c>
      <c r="J20" s="2"/>
      <c r="K20" s="2"/>
      <c r="L20" s="82"/>
      <c r="M20" s="83"/>
      <c r="N20" s="88"/>
    </row>
    <row r="21" spans="1:14" ht="9.75" customHeight="1" x14ac:dyDescent="0.3">
      <c r="A21" s="90" t="s">
        <v>50</v>
      </c>
      <c r="B21" s="91" t="s">
        <v>67</v>
      </c>
      <c r="C21" s="49"/>
      <c r="D21" s="92">
        <v>920</v>
      </c>
      <c r="E21" s="89" t="s">
        <v>10</v>
      </c>
      <c r="F21" s="41"/>
      <c r="G21" s="54"/>
      <c r="H21" s="54"/>
      <c r="I21" s="15"/>
      <c r="J21" s="2"/>
      <c r="K21" s="2"/>
      <c r="L21" s="2"/>
      <c r="M21" s="1"/>
    </row>
    <row r="22" spans="1:14" ht="19.5" x14ac:dyDescent="0.3">
      <c r="A22" s="90"/>
      <c r="B22" s="91"/>
      <c r="C22" s="49"/>
      <c r="D22" s="92"/>
      <c r="E22" s="89"/>
      <c r="F22" s="42"/>
      <c r="G22" s="54"/>
      <c r="H22" s="54"/>
      <c r="I22" s="15"/>
      <c r="J22" s="2"/>
      <c r="K22" s="2"/>
      <c r="L22" s="2"/>
      <c r="M22" s="1"/>
    </row>
    <row r="23" spans="1:14" ht="26.25" customHeight="1" thickBot="1" x14ac:dyDescent="0.35">
      <c r="A23" s="90"/>
      <c r="B23" s="91"/>
      <c r="C23" s="35" t="s">
        <v>58</v>
      </c>
      <c r="D23" s="92"/>
      <c r="E23" s="89"/>
      <c r="F23" s="50" t="s">
        <v>68</v>
      </c>
      <c r="G23" s="54">
        <v>125093.68</v>
      </c>
      <c r="H23" s="54">
        <f>'иные источн'!H21</f>
        <v>31665.9</v>
      </c>
      <c r="I23" s="15">
        <f>H23/G23*100</f>
        <v>25.313748864051327</v>
      </c>
      <c r="J23" s="2"/>
      <c r="K23" s="2"/>
      <c r="L23" s="2"/>
      <c r="M23" s="1"/>
    </row>
    <row r="24" spans="1:14" ht="19.5" x14ac:dyDescent="0.3">
      <c r="A24" s="90" t="s">
        <v>29</v>
      </c>
      <c r="B24" s="91" t="s">
        <v>69</v>
      </c>
      <c r="C24" s="49"/>
      <c r="D24" s="92">
        <v>920</v>
      </c>
      <c r="E24" s="89" t="s">
        <v>10</v>
      </c>
      <c r="F24" s="41"/>
      <c r="G24" s="54"/>
      <c r="H24" s="54"/>
      <c r="I24" s="15"/>
      <c r="J24" s="2"/>
      <c r="K24" s="2"/>
      <c r="L24" s="2"/>
      <c r="M24" s="1"/>
    </row>
    <row r="25" spans="1:14" ht="19.5" x14ac:dyDescent="0.3">
      <c r="A25" s="90"/>
      <c r="B25" s="91"/>
      <c r="C25" s="49"/>
      <c r="D25" s="92"/>
      <c r="E25" s="89"/>
      <c r="F25" s="42"/>
      <c r="G25" s="54"/>
      <c r="H25" s="54"/>
      <c r="I25" s="15"/>
      <c r="J25" s="2"/>
      <c r="K25" s="2"/>
      <c r="L25" s="2"/>
      <c r="M25" s="1"/>
    </row>
    <row r="26" spans="1:14" ht="19.5" x14ac:dyDescent="0.3">
      <c r="A26" s="90"/>
      <c r="B26" s="91"/>
      <c r="C26" s="51" t="s">
        <v>64</v>
      </c>
      <c r="D26" s="92"/>
      <c r="E26" s="89"/>
      <c r="F26" s="50" t="s">
        <v>70</v>
      </c>
      <c r="G26" s="54">
        <f>собственные!F16</f>
        <v>620259</v>
      </c>
      <c r="H26" s="54">
        <f>собственные!G16</f>
        <v>323533.28000000003</v>
      </c>
      <c r="I26" s="15">
        <f t="shared" si="2"/>
        <v>52.160997260821695</v>
      </c>
      <c r="J26" s="2"/>
      <c r="K26" s="2"/>
      <c r="L26" s="2"/>
      <c r="M26" s="1"/>
    </row>
    <row r="27" spans="1:14" ht="24.75" customHeight="1" x14ac:dyDescent="0.3">
      <c r="A27" s="90" t="s">
        <v>51</v>
      </c>
      <c r="B27" s="91" t="s">
        <v>73</v>
      </c>
      <c r="C27" s="51"/>
      <c r="D27" s="92">
        <v>920</v>
      </c>
      <c r="E27" s="89" t="s">
        <v>46</v>
      </c>
      <c r="F27" s="41"/>
      <c r="G27" s="54"/>
      <c r="H27" s="54"/>
      <c r="I27" s="15"/>
      <c r="J27" s="2"/>
      <c r="K27" s="2"/>
      <c r="L27" s="2"/>
      <c r="M27" s="1"/>
    </row>
    <row r="28" spans="1:14" ht="19.5" x14ac:dyDescent="0.3">
      <c r="A28" s="90"/>
      <c r="B28" s="91"/>
      <c r="C28" s="49"/>
      <c r="D28" s="92"/>
      <c r="E28" s="89"/>
      <c r="F28" s="42"/>
      <c r="G28" s="54"/>
      <c r="H28" s="54"/>
      <c r="I28" s="15"/>
      <c r="J28" s="2"/>
      <c r="K28" s="2"/>
      <c r="L28" s="2"/>
      <c r="M28" s="1"/>
    </row>
    <row r="29" spans="1:14" ht="19.5" x14ac:dyDescent="0.3">
      <c r="A29" s="90"/>
      <c r="B29" s="91"/>
      <c r="C29" s="51" t="s">
        <v>64</v>
      </c>
      <c r="D29" s="92"/>
      <c r="E29" s="89"/>
      <c r="F29" s="50" t="s">
        <v>72</v>
      </c>
      <c r="G29" s="54">
        <f>собственные!F19</f>
        <v>1200000</v>
      </c>
      <c r="H29" s="54">
        <f>собственные!G19</f>
        <v>397990.46</v>
      </c>
      <c r="I29" s="15">
        <f t="shared" si="2"/>
        <v>33.165871666666668</v>
      </c>
      <c r="J29" s="2"/>
      <c r="K29" s="2"/>
      <c r="L29" s="2"/>
      <c r="M29" s="1"/>
    </row>
    <row r="30" spans="1:14" ht="34.5" customHeight="1" x14ac:dyDescent="0.3">
      <c r="A30" s="90" t="s">
        <v>30</v>
      </c>
      <c r="B30" s="91" t="s">
        <v>74</v>
      </c>
      <c r="C30" s="49"/>
      <c r="D30" s="92">
        <v>920</v>
      </c>
      <c r="E30" s="89" t="s">
        <v>8</v>
      </c>
      <c r="F30" s="41"/>
      <c r="G30" s="54"/>
      <c r="H30" s="54"/>
      <c r="I30" s="15"/>
      <c r="J30" s="2"/>
      <c r="K30" s="2"/>
      <c r="L30" s="2"/>
      <c r="M30" s="1"/>
    </row>
    <row r="31" spans="1:14" ht="19.5" x14ac:dyDescent="0.3">
      <c r="A31" s="90"/>
      <c r="B31" s="91"/>
      <c r="C31" s="49"/>
      <c r="D31" s="92"/>
      <c r="E31" s="89"/>
      <c r="F31" s="42"/>
      <c r="G31" s="54"/>
      <c r="H31" s="54"/>
      <c r="I31" s="15"/>
      <c r="J31" s="2"/>
      <c r="K31" s="2"/>
      <c r="L31" s="2"/>
      <c r="M31" s="1"/>
    </row>
    <row r="32" spans="1:14" ht="19.5" x14ac:dyDescent="0.3">
      <c r="A32" s="90"/>
      <c r="B32" s="91"/>
      <c r="C32" s="51" t="s">
        <v>64</v>
      </c>
      <c r="D32" s="92"/>
      <c r="E32" s="89"/>
      <c r="F32" s="50" t="s">
        <v>102</v>
      </c>
      <c r="G32" s="54">
        <f>собственные!F22</f>
        <v>5778000</v>
      </c>
      <c r="H32" s="54">
        <f>собственные!G22</f>
        <v>1961338.98</v>
      </c>
      <c r="I32" s="15">
        <f t="shared" si="2"/>
        <v>33.94494600207684</v>
      </c>
      <c r="J32" s="2"/>
      <c r="K32" s="2"/>
      <c r="L32" s="2"/>
      <c r="M32" s="1"/>
    </row>
    <row r="33" spans="1:13" ht="11.25" customHeight="1" x14ac:dyDescent="0.3">
      <c r="A33" s="90" t="s">
        <v>52</v>
      </c>
      <c r="B33" s="108" t="s">
        <v>75</v>
      </c>
      <c r="C33" s="38"/>
      <c r="D33" s="92">
        <v>920</v>
      </c>
      <c r="E33" s="89" t="s">
        <v>8</v>
      </c>
      <c r="F33" s="42"/>
      <c r="G33" s="54"/>
      <c r="H33" s="54"/>
      <c r="I33" s="15"/>
      <c r="J33" s="2"/>
      <c r="K33" s="2"/>
      <c r="L33" s="2"/>
      <c r="M33" s="1"/>
    </row>
    <row r="34" spans="1:13" ht="23.25" customHeight="1" x14ac:dyDescent="0.3">
      <c r="A34" s="90"/>
      <c r="B34" s="109"/>
      <c r="C34" s="39"/>
      <c r="D34" s="92"/>
      <c r="E34" s="89"/>
      <c r="F34" s="42"/>
      <c r="G34" s="54"/>
      <c r="H34" s="54"/>
      <c r="I34" s="15"/>
      <c r="J34" s="2"/>
      <c r="K34" s="2"/>
      <c r="L34" s="2"/>
      <c r="M34" s="1"/>
    </row>
    <row r="35" spans="1:13" ht="19.5" x14ac:dyDescent="0.3">
      <c r="A35" s="90"/>
      <c r="B35" s="110"/>
      <c r="C35" s="51" t="s">
        <v>64</v>
      </c>
      <c r="D35" s="92"/>
      <c r="E35" s="89"/>
      <c r="F35" s="50" t="s">
        <v>76</v>
      </c>
      <c r="G35" s="54">
        <f>собственные!F25</f>
        <v>7625941</v>
      </c>
      <c r="H35" s="54">
        <f>собственные!G25</f>
        <v>1995974.15</v>
      </c>
      <c r="I35" s="15">
        <f t="shared" si="2"/>
        <v>26.173480099046138</v>
      </c>
      <c r="J35" s="2"/>
      <c r="K35" s="2"/>
      <c r="L35" s="2"/>
      <c r="M35" s="1"/>
    </row>
    <row r="36" spans="1:13" ht="19.5" x14ac:dyDescent="0.3">
      <c r="A36" s="90" t="s">
        <v>53</v>
      </c>
      <c r="B36" s="91" t="s">
        <v>77</v>
      </c>
      <c r="C36" s="64"/>
      <c r="D36" s="96">
        <v>920</v>
      </c>
      <c r="E36" s="99" t="s">
        <v>8</v>
      </c>
      <c r="F36" s="60"/>
      <c r="G36" s="54"/>
      <c r="H36" s="54"/>
      <c r="I36" s="15"/>
      <c r="J36" s="2"/>
      <c r="K36" s="2"/>
      <c r="L36" s="2"/>
      <c r="M36" s="1"/>
    </row>
    <row r="37" spans="1:13" ht="19.5" x14ac:dyDescent="0.3">
      <c r="A37" s="90"/>
      <c r="B37" s="91"/>
      <c r="C37" s="65"/>
      <c r="D37" s="97"/>
      <c r="E37" s="100"/>
      <c r="F37" s="60"/>
      <c r="G37" s="54"/>
      <c r="H37" s="54"/>
      <c r="I37" s="15"/>
      <c r="J37" s="2"/>
      <c r="K37" s="2"/>
      <c r="L37" s="2"/>
      <c r="M37" s="1"/>
    </row>
    <row r="38" spans="1:13" ht="19.5" x14ac:dyDescent="0.3">
      <c r="A38" s="90"/>
      <c r="B38" s="91"/>
      <c r="C38" s="67" t="s">
        <v>64</v>
      </c>
      <c r="D38" s="98"/>
      <c r="E38" s="101"/>
      <c r="F38" s="61" t="s">
        <v>78</v>
      </c>
      <c r="G38" s="54">
        <f>собственные!F28</f>
        <v>300000</v>
      </c>
      <c r="H38" s="54">
        <f>собственные!G28</f>
        <v>0</v>
      </c>
      <c r="I38" s="15">
        <f t="shared" ref="I38" si="3">H38/G38*100</f>
        <v>0</v>
      </c>
      <c r="J38" s="2"/>
      <c r="K38" s="2"/>
      <c r="L38" s="2"/>
      <c r="M38" s="1"/>
    </row>
    <row r="39" spans="1:13" ht="20.25" thickBot="1" x14ac:dyDescent="0.35">
      <c r="A39" s="90" t="s">
        <v>50</v>
      </c>
      <c r="B39" s="124" t="s">
        <v>114</v>
      </c>
      <c r="C39" s="35" t="s">
        <v>57</v>
      </c>
      <c r="D39" s="92">
        <v>920</v>
      </c>
      <c r="E39" s="89" t="s">
        <v>8</v>
      </c>
      <c r="F39" s="59"/>
      <c r="G39" s="54">
        <v>904991</v>
      </c>
      <c r="H39" s="54"/>
      <c r="I39" s="15"/>
      <c r="J39" s="2"/>
      <c r="K39" s="2"/>
      <c r="L39" s="2"/>
      <c r="M39" s="1"/>
    </row>
    <row r="40" spans="1:13" ht="20.25" thickBot="1" x14ac:dyDescent="0.35">
      <c r="A40" s="90"/>
      <c r="B40" s="125"/>
      <c r="C40" s="35" t="s">
        <v>110</v>
      </c>
      <c r="D40" s="92"/>
      <c r="E40" s="89"/>
      <c r="F40" s="60"/>
      <c r="G40" s="54"/>
      <c r="H40" s="54"/>
      <c r="I40" s="15"/>
      <c r="J40" s="2"/>
      <c r="K40" s="2"/>
      <c r="L40" s="2"/>
      <c r="M40" s="1"/>
    </row>
    <row r="41" spans="1:13" ht="19.5" x14ac:dyDescent="0.3">
      <c r="A41" s="90"/>
      <c r="B41" s="126"/>
      <c r="C41" s="78" t="s">
        <v>64</v>
      </c>
      <c r="D41" s="92"/>
      <c r="E41" s="89"/>
      <c r="F41" s="61" t="s">
        <v>111</v>
      </c>
      <c r="G41" s="54">
        <v>14325</v>
      </c>
      <c r="H41" s="54"/>
      <c r="I41" s="15">
        <f t="shared" ref="I41" si="4">H41/G41*100</f>
        <v>0</v>
      </c>
      <c r="J41" s="2"/>
      <c r="K41" s="2"/>
      <c r="L41" s="2"/>
      <c r="M41" s="1"/>
    </row>
    <row r="42" spans="1:13" ht="20.25" thickBot="1" x14ac:dyDescent="0.35">
      <c r="A42" s="90" t="s">
        <v>50</v>
      </c>
      <c r="B42" s="136" t="s">
        <v>115</v>
      </c>
      <c r="C42" s="35" t="s">
        <v>56</v>
      </c>
      <c r="D42" s="92">
        <v>920</v>
      </c>
      <c r="E42" s="89" t="s">
        <v>8</v>
      </c>
      <c r="F42" s="59"/>
      <c r="G42" s="54">
        <v>1391800.23</v>
      </c>
      <c r="H42" s="54"/>
      <c r="I42" s="15"/>
      <c r="J42" s="2"/>
      <c r="K42" s="2"/>
      <c r="L42" s="2"/>
      <c r="M42" s="1"/>
    </row>
    <row r="43" spans="1:13" ht="20.25" thickBot="1" x14ac:dyDescent="0.35">
      <c r="A43" s="90"/>
      <c r="B43" s="137"/>
      <c r="C43" s="35" t="s">
        <v>57</v>
      </c>
      <c r="D43" s="92"/>
      <c r="E43" s="89"/>
      <c r="F43" s="60"/>
      <c r="G43" s="54">
        <v>541255.65</v>
      </c>
      <c r="H43" s="54"/>
      <c r="I43" s="15"/>
      <c r="J43" s="2"/>
      <c r="K43" s="2"/>
      <c r="L43" s="2"/>
      <c r="M43" s="1"/>
    </row>
    <row r="44" spans="1:13" ht="20.25" thickBot="1" x14ac:dyDescent="0.35">
      <c r="A44" s="90"/>
      <c r="B44" s="137"/>
      <c r="C44" s="35" t="s">
        <v>110</v>
      </c>
      <c r="D44" s="92"/>
      <c r="E44" s="89"/>
      <c r="F44" s="71"/>
      <c r="G44" s="54">
        <v>0</v>
      </c>
      <c r="H44" s="54"/>
      <c r="I44" s="15"/>
      <c r="J44" s="2"/>
      <c r="K44" s="2"/>
      <c r="L44" s="2"/>
      <c r="M44" s="1"/>
    </row>
    <row r="45" spans="1:13" ht="19.5" x14ac:dyDescent="0.3">
      <c r="A45" s="90"/>
      <c r="B45" s="138"/>
      <c r="C45" s="78" t="s">
        <v>64</v>
      </c>
      <c r="D45" s="92"/>
      <c r="E45" s="89"/>
      <c r="F45" s="61" t="s">
        <v>112</v>
      </c>
      <c r="G45" s="54">
        <v>325581</v>
      </c>
      <c r="H45" s="54"/>
      <c r="I45" s="15">
        <f t="shared" ref="I45" si="5">H45/G45*100</f>
        <v>0</v>
      </c>
      <c r="J45" s="2"/>
      <c r="K45" s="2"/>
      <c r="L45" s="2"/>
      <c r="M45" s="1"/>
    </row>
    <row r="46" spans="1:13" ht="19.5" customHeight="1" x14ac:dyDescent="0.3">
      <c r="A46" s="90" t="s">
        <v>53</v>
      </c>
      <c r="B46" s="132" t="s">
        <v>116</v>
      </c>
      <c r="C46" s="38"/>
      <c r="D46" s="96">
        <v>920</v>
      </c>
      <c r="E46" s="99" t="s">
        <v>8</v>
      </c>
      <c r="F46" s="60"/>
      <c r="G46" s="54"/>
      <c r="H46" s="54"/>
      <c r="I46" s="15"/>
      <c r="J46" s="2"/>
      <c r="K46" s="2"/>
      <c r="L46" s="2"/>
      <c r="M46" s="1"/>
    </row>
    <row r="47" spans="1:13" ht="19.5" x14ac:dyDescent="0.3">
      <c r="A47" s="90"/>
      <c r="B47" s="132"/>
      <c r="C47" s="39"/>
      <c r="D47" s="97"/>
      <c r="E47" s="100"/>
      <c r="F47" s="60"/>
      <c r="G47" s="54"/>
      <c r="H47" s="54"/>
      <c r="I47" s="15"/>
      <c r="J47" s="2"/>
      <c r="K47" s="2"/>
      <c r="L47" s="2"/>
      <c r="M47" s="1"/>
    </row>
    <row r="48" spans="1:13" ht="20.25" thickBot="1" x14ac:dyDescent="0.35">
      <c r="A48" s="90"/>
      <c r="B48" s="132"/>
      <c r="C48" s="35" t="s">
        <v>58</v>
      </c>
      <c r="D48" s="98"/>
      <c r="E48" s="101"/>
      <c r="F48" s="61" t="s">
        <v>113</v>
      </c>
      <c r="G48" s="54">
        <v>1570000</v>
      </c>
      <c r="H48" s="54"/>
      <c r="I48" s="15">
        <f t="shared" si="2"/>
        <v>0</v>
      </c>
      <c r="J48" s="2"/>
      <c r="K48" s="2"/>
      <c r="L48" s="2"/>
      <c r="M48" s="1"/>
    </row>
    <row r="49" spans="1:13" ht="20.25" thickBot="1" x14ac:dyDescent="0.35">
      <c r="A49" s="102" t="s">
        <v>31</v>
      </c>
      <c r="B49" s="121" t="s">
        <v>44</v>
      </c>
      <c r="C49" s="34" t="s">
        <v>55</v>
      </c>
      <c r="D49" s="12" t="s">
        <v>7</v>
      </c>
      <c r="E49" s="12" t="s">
        <v>7</v>
      </c>
      <c r="F49" s="12" t="s">
        <v>7</v>
      </c>
      <c r="G49" s="55">
        <f>G50+G51+G52+G53</f>
        <v>5054059</v>
      </c>
      <c r="H49" s="55">
        <f>H50+H51+H52+H53</f>
        <v>1431454</v>
      </c>
      <c r="I49" s="15">
        <f t="shared" si="2"/>
        <v>28.322858913993681</v>
      </c>
      <c r="J49" s="2"/>
      <c r="K49" s="2"/>
      <c r="L49" s="2"/>
      <c r="M49" s="1"/>
    </row>
    <row r="50" spans="1:13" ht="20.25" thickBot="1" x14ac:dyDescent="0.35">
      <c r="A50" s="103"/>
      <c r="B50" s="122"/>
      <c r="C50" s="35" t="s">
        <v>56</v>
      </c>
      <c r="D50" s="12" t="s">
        <v>7</v>
      </c>
      <c r="E50" s="12" t="s">
        <v>7</v>
      </c>
      <c r="F50" s="12" t="s">
        <v>7</v>
      </c>
      <c r="G50" s="54"/>
      <c r="H50" s="54"/>
      <c r="I50" s="15"/>
      <c r="J50" s="2"/>
      <c r="K50" s="2"/>
      <c r="L50" s="2"/>
      <c r="M50" s="1"/>
    </row>
    <row r="51" spans="1:13" ht="20.25" thickBot="1" x14ac:dyDescent="0.35">
      <c r="A51" s="103"/>
      <c r="B51" s="122"/>
      <c r="C51" s="35" t="s">
        <v>57</v>
      </c>
      <c r="D51" s="12" t="s">
        <v>7</v>
      </c>
      <c r="E51" s="12" t="s">
        <v>7</v>
      </c>
      <c r="F51" s="12" t="s">
        <v>7</v>
      </c>
      <c r="G51" s="54"/>
      <c r="H51" s="54"/>
      <c r="I51" s="15"/>
      <c r="J51" s="2"/>
      <c r="K51" s="2"/>
      <c r="L51" s="2"/>
      <c r="M51" s="1"/>
    </row>
    <row r="52" spans="1:13" ht="20.25" thickBot="1" x14ac:dyDescent="0.35">
      <c r="A52" s="103"/>
      <c r="B52" s="122"/>
      <c r="C52" s="35" t="s">
        <v>58</v>
      </c>
      <c r="D52" s="12" t="s">
        <v>7</v>
      </c>
      <c r="E52" s="12" t="s">
        <v>7</v>
      </c>
      <c r="F52" s="12" t="s">
        <v>7</v>
      </c>
      <c r="G52" s="54"/>
      <c r="H52" s="54"/>
      <c r="I52" s="15"/>
      <c r="J52" s="2"/>
      <c r="K52" s="2"/>
      <c r="L52" s="2"/>
      <c r="M52" s="1"/>
    </row>
    <row r="53" spans="1:13" ht="24" customHeight="1" x14ac:dyDescent="0.3">
      <c r="A53" s="104"/>
      <c r="B53" s="123"/>
      <c r="C53" s="51" t="s">
        <v>64</v>
      </c>
      <c r="D53" s="12" t="s">
        <v>7</v>
      </c>
      <c r="E53" s="10" t="s">
        <v>7</v>
      </c>
      <c r="F53" s="10" t="s">
        <v>7</v>
      </c>
      <c r="G53" s="53">
        <f>G56+G63+G59+G60</f>
        <v>5054059</v>
      </c>
      <c r="H53" s="53">
        <f>H56+H63+H59+H60</f>
        <v>1431454</v>
      </c>
      <c r="I53" s="15">
        <f t="shared" si="2"/>
        <v>28.322858913993681</v>
      </c>
      <c r="J53" s="2"/>
      <c r="K53" s="2"/>
      <c r="L53" s="2"/>
      <c r="M53" s="1"/>
    </row>
    <row r="54" spans="1:13" ht="19.5" x14ac:dyDescent="0.3">
      <c r="A54" s="90" t="s">
        <v>32</v>
      </c>
      <c r="B54" s="91" t="s">
        <v>79</v>
      </c>
      <c r="C54" s="49"/>
      <c r="D54" s="92">
        <v>920</v>
      </c>
      <c r="E54" s="89" t="s">
        <v>11</v>
      </c>
      <c r="F54" s="41"/>
      <c r="G54" s="54"/>
      <c r="H54" s="54"/>
      <c r="I54" s="15"/>
      <c r="J54" s="2"/>
      <c r="K54" s="2"/>
      <c r="L54" s="2"/>
      <c r="M54" s="1"/>
    </row>
    <row r="55" spans="1:13" ht="19.5" x14ac:dyDescent="0.3">
      <c r="A55" s="90"/>
      <c r="B55" s="91"/>
      <c r="C55" s="49"/>
      <c r="D55" s="92"/>
      <c r="E55" s="89"/>
      <c r="F55" s="42"/>
      <c r="G55" s="54"/>
      <c r="H55" s="54"/>
      <c r="I55" s="15"/>
      <c r="J55" s="2"/>
      <c r="K55" s="2"/>
      <c r="L55" s="2"/>
      <c r="M55" s="1"/>
    </row>
    <row r="56" spans="1:13" ht="42" customHeight="1" x14ac:dyDescent="0.3">
      <c r="A56" s="90"/>
      <c r="B56" s="91"/>
      <c r="C56" s="51" t="s">
        <v>64</v>
      </c>
      <c r="D56" s="92"/>
      <c r="E56" s="89"/>
      <c r="F56" s="50" t="s">
        <v>13</v>
      </c>
      <c r="G56" s="54">
        <f>собственные!F35</f>
        <v>2940105</v>
      </c>
      <c r="H56" s="54">
        <f>собственные!G35</f>
        <v>910000</v>
      </c>
      <c r="I56" s="15">
        <f t="shared" si="2"/>
        <v>30.951275549682748</v>
      </c>
      <c r="J56" s="2"/>
      <c r="K56" s="2"/>
      <c r="L56" s="2"/>
      <c r="M56" s="1"/>
    </row>
    <row r="57" spans="1:13" ht="27.75" customHeight="1" x14ac:dyDescent="0.3">
      <c r="A57" s="102"/>
      <c r="B57" s="91" t="s">
        <v>80</v>
      </c>
      <c r="C57" s="38"/>
      <c r="D57" s="96">
        <v>920</v>
      </c>
      <c r="E57" s="99" t="s">
        <v>14</v>
      </c>
      <c r="F57" s="99" t="s">
        <v>12</v>
      </c>
      <c r="G57" s="54"/>
      <c r="H57" s="54"/>
      <c r="I57" s="15"/>
      <c r="J57" s="2"/>
      <c r="K57" s="2"/>
      <c r="L57" s="2"/>
      <c r="M57" s="1"/>
    </row>
    <row r="58" spans="1:13" ht="30" customHeight="1" x14ac:dyDescent="0.3">
      <c r="A58" s="103"/>
      <c r="B58" s="91"/>
      <c r="C58" s="39"/>
      <c r="D58" s="97"/>
      <c r="E58" s="100"/>
      <c r="F58" s="100"/>
      <c r="G58" s="54"/>
      <c r="H58" s="54"/>
      <c r="I58" s="15"/>
      <c r="J58" s="2"/>
      <c r="K58" s="2"/>
      <c r="L58" s="2"/>
      <c r="M58" s="1"/>
    </row>
    <row r="59" spans="1:13" ht="42" customHeight="1" x14ac:dyDescent="0.3">
      <c r="A59" s="104"/>
      <c r="B59" s="91"/>
      <c r="C59" s="51" t="s">
        <v>64</v>
      </c>
      <c r="D59" s="98"/>
      <c r="E59" s="101"/>
      <c r="F59" s="101"/>
      <c r="G59" s="54">
        <f>собственные!F38</f>
        <v>260000</v>
      </c>
      <c r="H59" s="54">
        <f>собственные!G38</f>
        <v>15000</v>
      </c>
      <c r="I59" s="15">
        <f t="shared" ref="I59:I60" si="6">H59/G59*100</f>
        <v>5.7692307692307692</v>
      </c>
      <c r="J59" s="2"/>
      <c r="K59" s="2"/>
      <c r="L59" s="2"/>
      <c r="M59" s="1"/>
    </row>
    <row r="60" spans="1:13" ht="87.75" customHeight="1" x14ac:dyDescent="0.3">
      <c r="A60" s="81"/>
      <c r="B60" s="77" t="s">
        <v>106</v>
      </c>
      <c r="C60" s="78" t="s">
        <v>64</v>
      </c>
      <c r="D60" s="72" t="s">
        <v>94</v>
      </c>
      <c r="E60" s="72" t="s">
        <v>11</v>
      </c>
      <c r="F60" s="71" t="s">
        <v>107</v>
      </c>
      <c r="G60" s="54">
        <f>собственные!F39</f>
        <v>1785000</v>
      </c>
      <c r="H60" s="54">
        <f>собственные!G39</f>
        <v>437500</v>
      </c>
      <c r="I60" s="15">
        <f t="shared" si="6"/>
        <v>24.509803921568626</v>
      </c>
      <c r="J60" s="2"/>
      <c r="K60" s="2"/>
      <c r="L60" s="2"/>
      <c r="M60" s="1"/>
    </row>
    <row r="61" spans="1:13" ht="7.5" customHeight="1" x14ac:dyDescent="0.3">
      <c r="A61" s="90" t="s">
        <v>33</v>
      </c>
      <c r="B61" s="91" t="s">
        <v>81</v>
      </c>
      <c r="C61" s="49"/>
      <c r="D61" s="92">
        <v>920</v>
      </c>
      <c r="E61" s="89" t="s">
        <v>11</v>
      </c>
      <c r="F61" s="41"/>
      <c r="G61" s="54"/>
      <c r="H61" s="54"/>
      <c r="I61" s="15"/>
      <c r="J61" s="2"/>
      <c r="K61" s="2"/>
      <c r="L61" s="2"/>
      <c r="M61" s="1"/>
    </row>
    <row r="62" spans="1:13" ht="6.75" customHeight="1" x14ac:dyDescent="0.3">
      <c r="A62" s="90"/>
      <c r="B62" s="91"/>
      <c r="C62" s="49"/>
      <c r="D62" s="92"/>
      <c r="E62" s="89"/>
      <c r="F62" s="42"/>
      <c r="G62" s="54"/>
      <c r="H62" s="54"/>
      <c r="I62" s="15"/>
      <c r="J62" s="2"/>
      <c r="K62" s="2"/>
      <c r="L62" s="2"/>
      <c r="M62" s="1"/>
    </row>
    <row r="63" spans="1:13" ht="25.5" customHeight="1" thickBot="1" x14ac:dyDescent="0.35">
      <c r="A63" s="90"/>
      <c r="B63" s="91"/>
      <c r="C63" s="51" t="s">
        <v>64</v>
      </c>
      <c r="D63" s="92"/>
      <c r="E63" s="89"/>
      <c r="F63" s="50" t="s">
        <v>82</v>
      </c>
      <c r="G63" s="54">
        <f>собственные!F42</f>
        <v>68954</v>
      </c>
      <c r="H63" s="54">
        <f>собственные!G42</f>
        <v>68954</v>
      </c>
      <c r="I63" s="15">
        <f t="shared" si="2"/>
        <v>100</v>
      </c>
      <c r="J63" s="2"/>
      <c r="K63" s="2"/>
      <c r="L63" s="2"/>
      <c r="M63" s="1"/>
    </row>
    <row r="64" spans="1:13" ht="25.5" customHeight="1" thickBot="1" x14ac:dyDescent="0.35">
      <c r="A64" s="102" t="s">
        <v>34</v>
      </c>
      <c r="B64" s="121" t="s">
        <v>15</v>
      </c>
      <c r="C64" s="34" t="s">
        <v>55</v>
      </c>
      <c r="D64" s="12" t="s">
        <v>7</v>
      </c>
      <c r="E64" s="12" t="s">
        <v>7</v>
      </c>
      <c r="F64" s="12" t="s">
        <v>7</v>
      </c>
      <c r="G64" s="55">
        <f>G65+G66+G67+G68</f>
        <v>13800</v>
      </c>
      <c r="H64" s="55">
        <f>H65+H66+H67+H68</f>
        <v>0</v>
      </c>
      <c r="I64" s="15">
        <v>0</v>
      </c>
      <c r="J64" s="2"/>
      <c r="K64" s="2"/>
      <c r="L64" s="2"/>
      <c r="M64" s="1"/>
    </row>
    <row r="65" spans="1:13" ht="25.5" customHeight="1" thickBot="1" x14ac:dyDescent="0.35">
      <c r="A65" s="103"/>
      <c r="B65" s="122"/>
      <c r="C65" s="35" t="s">
        <v>56</v>
      </c>
      <c r="D65" s="12" t="s">
        <v>7</v>
      </c>
      <c r="E65" s="12" t="s">
        <v>7</v>
      </c>
      <c r="F65" s="12" t="s">
        <v>7</v>
      </c>
      <c r="G65" s="54"/>
      <c r="H65" s="54"/>
      <c r="I65" s="15"/>
      <c r="J65" s="2"/>
      <c r="K65" s="2"/>
      <c r="L65" s="2"/>
      <c r="M65" s="1"/>
    </row>
    <row r="66" spans="1:13" ht="25.5" customHeight="1" thickBot="1" x14ac:dyDescent="0.35">
      <c r="A66" s="103"/>
      <c r="B66" s="122"/>
      <c r="C66" s="35" t="s">
        <v>57</v>
      </c>
      <c r="D66" s="12" t="s">
        <v>7</v>
      </c>
      <c r="E66" s="12" t="s">
        <v>7</v>
      </c>
      <c r="F66" s="12" t="s">
        <v>7</v>
      </c>
      <c r="G66" s="54"/>
      <c r="H66" s="54"/>
      <c r="I66" s="15"/>
      <c r="J66" s="2"/>
      <c r="K66" s="2"/>
      <c r="L66" s="2"/>
      <c r="M66" s="1"/>
    </row>
    <row r="67" spans="1:13" ht="25.5" customHeight="1" thickBot="1" x14ac:dyDescent="0.35">
      <c r="A67" s="103"/>
      <c r="B67" s="122"/>
      <c r="C67" s="35" t="s">
        <v>58</v>
      </c>
      <c r="D67" s="12" t="s">
        <v>7</v>
      </c>
      <c r="E67" s="12" t="s">
        <v>7</v>
      </c>
      <c r="F67" s="12" t="s">
        <v>7</v>
      </c>
      <c r="G67" s="54"/>
      <c r="H67" s="54"/>
      <c r="I67" s="15"/>
      <c r="J67" s="2"/>
      <c r="K67" s="2"/>
      <c r="L67" s="2"/>
      <c r="M67" s="1"/>
    </row>
    <row r="68" spans="1:13" ht="19.5" x14ac:dyDescent="0.3">
      <c r="A68" s="104"/>
      <c r="B68" s="123"/>
      <c r="C68" s="51" t="s">
        <v>64</v>
      </c>
      <c r="D68" s="9">
        <v>920</v>
      </c>
      <c r="E68" s="10" t="s">
        <v>7</v>
      </c>
      <c r="F68" s="10" t="s">
        <v>7</v>
      </c>
      <c r="G68" s="53">
        <f t="shared" ref="G68:H68" si="7">G71</f>
        <v>13800</v>
      </c>
      <c r="H68" s="53">
        <f t="shared" si="7"/>
        <v>0</v>
      </c>
      <c r="I68" s="15">
        <f t="shared" si="2"/>
        <v>0</v>
      </c>
      <c r="J68" s="2"/>
      <c r="K68" s="2"/>
      <c r="L68" s="2"/>
      <c r="M68" s="1"/>
    </row>
    <row r="69" spans="1:13" ht="35.25" customHeight="1" x14ac:dyDescent="0.3">
      <c r="A69" s="90" t="s">
        <v>35</v>
      </c>
      <c r="B69" s="111" t="s">
        <v>83</v>
      </c>
      <c r="C69" s="56"/>
      <c r="D69" s="92">
        <v>920</v>
      </c>
      <c r="E69" s="89" t="s">
        <v>16</v>
      </c>
      <c r="F69" s="41"/>
      <c r="G69" s="54"/>
      <c r="H69" s="54"/>
      <c r="I69" s="15"/>
      <c r="J69" s="2"/>
      <c r="K69" s="2"/>
      <c r="L69" s="2"/>
      <c r="M69" s="1"/>
    </row>
    <row r="70" spans="1:13" ht="34.5" customHeight="1" x14ac:dyDescent="0.3">
      <c r="A70" s="90"/>
      <c r="B70" s="111"/>
      <c r="C70" s="56"/>
      <c r="D70" s="92"/>
      <c r="E70" s="89"/>
      <c r="F70" s="42"/>
      <c r="G70" s="54"/>
      <c r="H70" s="54"/>
      <c r="I70" s="15"/>
      <c r="J70" s="2"/>
      <c r="K70" s="2"/>
      <c r="L70" s="2"/>
      <c r="M70" s="1"/>
    </row>
    <row r="71" spans="1:13" ht="20.25" thickBot="1" x14ac:dyDescent="0.35">
      <c r="A71" s="90"/>
      <c r="B71" s="111"/>
      <c r="C71" s="51" t="s">
        <v>64</v>
      </c>
      <c r="D71" s="92"/>
      <c r="E71" s="89"/>
      <c r="F71" s="50" t="s">
        <v>17</v>
      </c>
      <c r="G71" s="54">
        <f>собственные!F46</f>
        <v>13800</v>
      </c>
      <c r="H71" s="54">
        <f>собственные!G46</f>
        <v>0</v>
      </c>
      <c r="I71" s="15">
        <f t="shared" si="2"/>
        <v>0</v>
      </c>
      <c r="J71" s="2"/>
      <c r="K71" s="2"/>
      <c r="L71" s="2"/>
      <c r="M71" s="1"/>
    </row>
    <row r="72" spans="1:13" ht="20.25" thickBot="1" x14ac:dyDescent="0.35">
      <c r="A72" s="102" t="s">
        <v>45</v>
      </c>
      <c r="B72" s="121" t="s">
        <v>18</v>
      </c>
      <c r="C72" s="34" t="s">
        <v>55</v>
      </c>
      <c r="D72" s="12" t="s">
        <v>7</v>
      </c>
      <c r="E72" s="12" t="s">
        <v>7</v>
      </c>
      <c r="F72" s="12" t="s">
        <v>7</v>
      </c>
      <c r="G72" s="55">
        <f>G73+G74+G75+G76</f>
        <v>2554448.96</v>
      </c>
      <c r="H72" s="55">
        <f>H73+H74+H75+H76</f>
        <v>218200.85000000003</v>
      </c>
      <c r="I72" s="15">
        <f t="shared" si="2"/>
        <v>8.5419929470816296</v>
      </c>
      <c r="J72" s="2"/>
      <c r="K72" s="2"/>
      <c r="L72" s="2"/>
      <c r="M72" s="1"/>
    </row>
    <row r="73" spans="1:13" ht="20.25" thickBot="1" x14ac:dyDescent="0.4">
      <c r="A73" s="103"/>
      <c r="B73" s="122"/>
      <c r="C73" s="35" t="s">
        <v>56</v>
      </c>
      <c r="D73" s="12" t="s">
        <v>7</v>
      </c>
      <c r="E73" s="12" t="s">
        <v>7</v>
      </c>
      <c r="F73" s="12" t="s">
        <v>7</v>
      </c>
      <c r="G73" s="70"/>
      <c r="H73" s="70"/>
      <c r="I73" s="15"/>
      <c r="J73" s="2"/>
      <c r="K73" s="2"/>
      <c r="L73" s="2"/>
      <c r="M73" s="1"/>
    </row>
    <row r="74" spans="1:13" ht="20.25" thickBot="1" x14ac:dyDescent="0.4">
      <c r="A74" s="103"/>
      <c r="B74" s="122"/>
      <c r="C74" s="35" t="s">
        <v>57</v>
      </c>
      <c r="D74" s="12" t="s">
        <v>7</v>
      </c>
      <c r="E74" s="12" t="s">
        <v>7</v>
      </c>
      <c r="F74" s="12" t="s">
        <v>7</v>
      </c>
      <c r="G74" s="70">
        <f>G79+G82</f>
        <v>43917.960000000006</v>
      </c>
      <c r="H74" s="70">
        <f>H79+H82</f>
        <v>9467.14</v>
      </c>
      <c r="I74" s="15">
        <f t="shared" si="2"/>
        <v>21.556420198023766</v>
      </c>
      <c r="J74" s="2"/>
      <c r="K74" s="2"/>
      <c r="L74" s="2"/>
      <c r="M74" s="1"/>
    </row>
    <row r="75" spans="1:13" ht="20.25" thickBot="1" x14ac:dyDescent="0.4">
      <c r="A75" s="103"/>
      <c r="B75" s="122"/>
      <c r="C75" s="35" t="s">
        <v>58</v>
      </c>
      <c r="D75" s="12" t="s">
        <v>7</v>
      </c>
      <c r="E75" s="12" t="s">
        <v>7</v>
      </c>
      <c r="F75" s="12" t="s">
        <v>7</v>
      </c>
      <c r="G75" s="70"/>
      <c r="H75" s="70"/>
      <c r="I75" s="15"/>
      <c r="J75" s="2"/>
      <c r="K75" s="2"/>
      <c r="L75" s="2"/>
      <c r="M75" s="1"/>
    </row>
    <row r="76" spans="1:13" ht="19.5" x14ac:dyDescent="0.3">
      <c r="A76" s="104"/>
      <c r="B76" s="123"/>
      <c r="C76" s="51" t="s">
        <v>64</v>
      </c>
      <c r="D76" s="12" t="s">
        <v>7</v>
      </c>
      <c r="E76" s="10" t="s">
        <v>7</v>
      </c>
      <c r="F76" s="10" t="s">
        <v>7</v>
      </c>
      <c r="G76" s="52">
        <f>G80+G83+G86+G89+G92+G94+G97</f>
        <v>2510531</v>
      </c>
      <c r="H76" s="52">
        <f>H80+H83+H86+H89+H92+H94+H97</f>
        <v>208733.71000000002</v>
      </c>
      <c r="I76" s="15">
        <f t="shared" si="2"/>
        <v>8.3143251367937712</v>
      </c>
      <c r="J76" s="2"/>
      <c r="K76" s="2"/>
      <c r="L76" s="2"/>
      <c r="M76" s="1"/>
    </row>
    <row r="77" spans="1:13" ht="2.25" customHeight="1" x14ac:dyDescent="0.3">
      <c r="A77" s="102" t="s">
        <v>36</v>
      </c>
      <c r="B77" s="108" t="s">
        <v>84</v>
      </c>
      <c r="C77" s="38"/>
      <c r="D77" s="92">
        <v>920</v>
      </c>
      <c r="E77" s="89" t="s">
        <v>19</v>
      </c>
      <c r="F77" s="41"/>
      <c r="G77" s="54"/>
      <c r="H77" s="54"/>
      <c r="I77" s="15"/>
      <c r="J77" s="2"/>
      <c r="K77" s="2"/>
      <c r="L77" s="2"/>
      <c r="M77" s="1"/>
    </row>
    <row r="78" spans="1:13" ht="19.5" x14ac:dyDescent="0.3">
      <c r="A78" s="103"/>
      <c r="B78" s="109"/>
      <c r="C78" s="39"/>
      <c r="D78" s="92"/>
      <c r="E78" s="89"/>
      <c r="F78" s="42"/>
      <c r="G78" s="54"/>
      <c r="H78" s="54"/>
      <c r="I78" s="15"/>
      <c r="J78" s="2"/>
      <c r="K78" s="2"/>
      <c r="L78" s="2"/>
      <c r="M78" s="1"/>
    </row>
    <row r="79" spans="1:13" ht="39.75" customHeight="1" thickBot="1" x14ac:dyDescent="0.35">
      <c r="A79" s="103"/>
      <c r="B79" s="109"/>
      <c r="C79" s="35" t="s">
        <v>57</v>
      </c>
      <c r="D79" s="92"/>
      <c r="E79" s="89"/>
      <c r="F79" s="50" t="s">
        <v>95</v>
      </c>
      <c r="G79" s="54">
        <v>36180.69</v>
      </c>
      <c r="H79" s="54">
        <f>'иные источн'!H37</f>
        <v>9467.14</v>
      </c>
      <c r="I79" s="15">
        <f t="shared" si="2"/>
        <v>26.166278199780045</v>
      </c>
      <c r="J79" s="2"/>
      <c r="K79" s="2"/>
      <c r="L79" s="2"/>
      <c r="M79" s="1"/>
    </row>
    <row r="80" spans="1:13" ht="20.25" customHeight="1" x14ac:dyDescent="0.3">
      <c r="A80" s="104"/>
      <c r="B80" s="110"/>
      <c r="C80" s="51" t="s">
        <v>64</v>
      </c>
      <c r="D80" s="46"/>
      <c r="E80" s="47"/>
      <c r="F80" s="50" t="s">
        <v>85</v>
      </c>
      <c r="G80" s="54">
        <f>собственные!F50</f>
        <v>31000</v>
      </c>
      <c r="H80" s="54">
        <f>собственные!G50</f>
        <v>4733.57</v>
      </c>
      <c r="I80" s="15">
        <f t="shared" ref="I80" si="8">H80/G80*100</f>
        <v>15.269580645161291</v>
      </c>
      <c r="J80" s="2"/>
      <c r="K80" s="2"/>
      <c r="L80" s="2"/>
      <c r="M80" s="1"/>
    </row>
    <row r="81" spans="1:13" ht="27.75" customHeight="1" x14ac:dyDescent="0.3">
      <c r="A81" s="90" t="s">
        <v>38</v>
      </c>
      <c r="B81" s="111" t="s">
        <v>89</v>
      </c>
      <c r="C81" s="56"/>
      <c r="D81" s="92">
        <v>920</v>
      </c>
      <c r="E81" s="89" t="s">
        <v>20</v>
      </c>
      <c r="F81" s="41"/>
      <c r="G81" s="54"/>
      <c r="H81" s="54"/>
      <c r="I81" s="15"/>
      <c r="J81" s="2"/>
      <c r="K81" s="2"/>
      <c r="L81" s="2"/>
      <c r="M81" s="1"/>
    </row>
    <row r="82" spans="1:13" ht="25.5" customHeight="1" thickBot="1" x14ac:dyDescent="0.35">
      <c r="A82" s="90"/>
      <c r="B82" s="111"/>
      <c r="C82" s="35" t="s">
        <v>57</v>
      </c>
      <c r="D82" s="92"/>
      <c r="E82" s="89"/>
      <c r="F82" s="50" t="s">
        <v>88</v>
      </c>
      <c r="G82" s="54">
        <v>7737.27</v>
      </c>
      <c r="H82" s="54">
        <f>'иные источн'!H41</f>
        <v>0</v>
      </c>
      <c r="I82" s="15">
        <v>0</v>
      </c>
      <c r="J82" s="2"/>
      <c r="K82" s="2"/>
      <c r="L82" s="2"/>
      <c r="M82" s="1"/>
    </row>
    <row r="83" spans="1:13" ht="18" customHeight="1" x14ac:dyDescent="0.3">
      <c r="A83" s="90"/>
      <c r="B83" s="111"/>
      <c r="C83" s="51" t="s">
        <v>64</v>
      </c>
      <c r="D83" s="92"/>
      <c r="E83" s="89"/>
      <c r="F83" s="50" t="s">
        <v>88</v>
      </c>
      <c r="G83" s="54">
        <f>собственные!F58</f>
        <v>14000</v>
      </c>
      <c r="H83" s="54">
        <f>собственные!G58</f>
        <v>0</v>
      </c>
      <c r="I83" s="15">
        <f t="shared" si="2"/>
        <v>0</v>
      </c>
      <c r="J83" s="2"/>
      <c r="K83" s="2"/>
      <c r="L83" s="2"/>
      <c r="M83" s="1"/>
    </row>
    <row r="84" spans="1:13" ht="1.5" hidden="1" customHeight="1" x14ac:dyDescent="0.3">
      <c r="A84" s="90" t="s">
        <v>39</v>
      </c>
      <c r="B84" s="107" t="s">
        <v>90</v>
      </c>
      <c r="C84" s="48"/>
      <c r="D84" s="92">
        <v>920</v>
      </c>
      <c r="E84" s="89" t="s">
        <v>20</v>
      </c>
      <c r="F84" s="41"/>
      <c r="G84" s="54"/>
      <c r="H84" s="54"/>
      <c r="I84" s="15"/>
      <c r="J84" s="2"/>
      <c r="K84" s="2"/>
      <c r="L84" s="2"/>
      <c r="M84" s="1"/>
    </row>
    <row r="85" spans="1:13" ht="19.5" x14ac:dyDescent="0.3">
      <c r="A85" s="90"/>
      <c r="B85" s="107"/>
      <c r="C85" s="48"/>
      <c r="D85" s="92"/>
      <c r="E85" s="89"/>
      <c r="F85" s="42"/>
      <c r="G85" s="54"/>
      <c r="H85" s="54"/>
      <c r="I85" s="15"/>
      <c r="J85" s="2"/>
      <c r="K85" s="2"/>
      <c r="L85" s="2"/>
      <c r="M85" s="1"/>
    </row>
    <row r="86" spans="1:13" ht="19.5" x14ac:dyDescent="0.3">
      <c r="A86" s="90"/>
      <c r="B86" s="107"/>
      <c r="C86" s="51" t="s">
        <v>64</v>
      </c>
      <c r="D86" s="92"/>
      <c r="E86" s="89"/>
      <c r="F86" s="50" t="s">
        <v>91</v>
      </c>
      <c r="G86" s="54">
        <f>собственные!F61</f>
        <v>30000</v>
      </c>
      <c r="H86" s="54">
        <f>собственные!G61</f>
        <v>0</v>
      </c>
      <c r="I86" s="15">
        <f t="shared" ref="I86:I92" si="9">H86/G86*100</f>
        <v>0</v>
      </c>
      <c r="J86" s="2"/>
      <c r="K86" s="2"/>
      <c r="L86" s="2"/>
      <c r="M86" s="1"/>
    </row>
    <row r="87" spans="1:13" ht="2.25" customHeight="1" x14ac:dyDescent="0.3">
      <c r="A87" s="90" t="s">
        <v>40</v>
      </c>
      <c r="B87" s="107" t="s">
        <v>22</v>
      </c>
      <c r="C87" s="48"/>
      <c r="D87" s="92">
        <v>920</v>
      </c>
      <c r="E87" s="89" t="s">
        <v>20</v>
      </c>
      <c r="F87" s="41"/>
      <c r="G87" s="54"/>
      <c r="H87" s="54"/>
      <c r="I87" s="15"/>
      <c r="J87" s="2"/>
      <c r="K87" s="2"/>
      <c r="L87" s="2"/>
      <c r="M87" s="1"/>
    </row>
    <row r="88" spans="1:13" ht="19.5" x14ac:dyDescent="0.3">
      <c r="A88" s="90"/>
      <c r="B88" s="107"/>
      <c r="C88" s="48"/>
      <c r="D88" s="92"/>
      <c r="E88" s="89"/>
      <c r="F88" s="42"/>
      <c r="G88" s="54"/>
      <c r="H88" s="54"/>
      <c r="I88" s="15"/>
      <c r="J88" s="2"/>
      <c r="K88" s="2"/>
      <c r="L88" s="2"/>
      <c r="M88" s="1"/>
    </row>
    <row r="89" spans="1:13" ht="19.5" x14ac:dyDescent="0.3">
      <c r="A89" s="90"/>
      <c r="B89" s="107"/>
      <c r="C89" s="51" t="s">
        <v>64</v>
      </c>
      <c r="D89" s="92"/>
      <c r="E89" s="89"/>
      <c r="F89" s="50" t="s">
        <v>23</v>
      </c>
      <c r="G89" s="54">
        <f>собственные!F64</f>
        <v>600000</v>
      </c>
      <c r="H89" s="54">
        <f>собственные!G64</f>
        <v>123420</v>
      </c>
      <c r="I89" s="15">
        <f t="shared" si="9"/>
        <v>20.57</v>
      </c>
      <c r="J89" s="2"/>
      <c r="K89" s="2"/>
      <c r="L89" s="2"/>
      <c r="M89" s="1"/>
    </row>
    <row r="90" spans="1:13" ht="5.25" customHeight="1" x14ac:dyDescent="0.3">
      <c r="A90" s="90" t="s">
        <v>41</v>
      </c>
      <c r="B90" s="112" t="s">
        <v>43</v>
      </c>
      <c r="C90" s="44"/>
      <c r="D90" s="92">
        <v>920</v>
      </c>
      <c r="E90" s="89" t="s">
        <v>24</v>
      </c>
      <c r="F90" s="41"/>
      <c r="G90" s="54"/>
      <c r="H90" s="54"/>
      <c r="I90" s="15"/>
      <c r="J90" s="2"/>
      <c r="K90" s="2"/>
      <c r="L90" s="2"/>
      <c r="M90" s="1"/>
    </row>
    <row r="91" spans="1:13" ht="19.5" x14ac:dyDescent="0.3">
      <c r="A91" s="90"/>
      <c r="B91" s="113"/>
      <c r="C91" s="45"/>
      <c r="D91" s="92"/>
      <c r="E91" s="89"/>
      <c r="F91" s="42"/>
      <c r="G91" s="54"/>
      <c r="H91" s="54"/>
      <c r="I91" s="15"/>
      <c r="J91" s="2"/>
      <c r="K91" s="2"/>
      <c r="L91" s="2"/>
      <c r="M91" s="1"/>
    </row>
    <row r="92" spans="1:13" ht="52.5" customHeight="1" x14ac:dyDescent="0.3">
      <c r="A92" s="90"/>
      <c r="B92" s="114"/>
      <c r="C92" s="51" t="s">
        <v>64</v>
      </c>
      <c r="D92" s="92"/>
      <c r="E92" s="89"/>
      <c r="F92" s="50" t="s">
        <v>25</v>
      </c>
      <c r="G92" s="54">
        <f>собственные!F67</f>
        <v>1509256</v>
      </c>
      <c r="H92" s="54">
        <f>собственные!G67</f>
        <v>0</v>
      </c>
      <c r="I92" s="15">
        <f t="shared" si="9"/>
        <v>0</v>
      </c>
      <c r="J92" s="2"/>
      <c r="K92" s="2"/>
      <c r="L92" s="2"/>
      <c r="M92" s="1"/>
    </row>
    <row r="93" spans="1:13" ht="18" customHeight="1" x14ac:dyDescent="0.3">
      <c r="A93" s="102" t="s">
        <v>42</v>
      </c>
      <c r="B93" s="112" t="s">
        <v>93</v>
      </c>
      <c r="C93" s="62"/>
      <c r="D93" s="99" t="s">
        <v>94</v>
      </c>
      <c r="E93" s="99" t="s">
        <v>21</v>
      </c>
      <c r="F93" s="20"/>
      <c r="G93" s="54"/>
      <c r="H93" s="54"/>
      <c r="I93" s="15"/>
      <c r="J93" s="2"/>
      <c r="K93" s="2"/>
      <c r="L93" s="2"/>
      <c r="M93" s="1"/>
    </row>
    <row r="94" spans="1:13" ht="18.75" customHeight="1" x14ac:dyDescent="0.3">
      <c r="A94" s="103"/>
      <c r="B94" s="113"/>
      <c r="C94" s="67" t="s">
        <v>64</v>
      </c>
      <c r="D94" s="100"/>
      <c r="E94" s="100"/>
      <c r="F94" s="20" t="s">
        <v>92</v>
      </c>
      <c r="G94" s="54">
        <f>собственные!F69</f>
        <v>326275</v>
      </c>
      <c r="H94" s="54">
        <f>собственные!G69</f>
        <v>80580.14</v>
      </c>
      <c r="I94" s="15">
        <f t="shared" ref="I94" si="10">H94/G94*100</f>
        <v>24.697000996092253</v>
      </c>
      <c r="J94" s="2"/>
      <c r="K94" s="2"/>
      <c r="L94" s="2"/>
      <c r="M94" s="1"/>
    </row>
    <row r="95" spans="1:13" ht="24" customHeight="1" x14ac:dyDescent="0.3">
      <c r="A95" s="104"/>
      <c r="B95" s="114"/>
      <c r="C95" s="63"/>
      <c r="D95" s="101"/>
      <c r="E95" s="101"/>
      <c r="F95" s="32"/>
      <c r="G95" s="54"/>
      <c r="H95" s="54"/>
      <c r="I95" s="15"/>
      <c r="J95" s="2"/>
      <c r="K95" s="2"/>
      <c r="L95" s="2"/>
      <c r="M95" s="1"/>
    </row>
    <row r="96" spans="1:13" ht="40.5" customHeight="1" x14ac:dyDescent="0.3">
      <c r="A96" s="102"/>
      <c r="B96" s="133" t="s">
        <v>100</v>
      </c>
      <c r="C96" s="69"/>
      <c r="D96" s="99" t="s">
        <v>94</v>
      </c>
      <c r="E96" s="99" t="s">
        <v>24</v>
      </c>
      <c r="F96" s="20"/>
      <c r="G96" s="54"/>
      <c r="H96" s="54"/>
      <c r="I96" s="15"/>
      <c r="J96" s="2"/>
      <c r="K96" s="2"/>
      <c r="L96" s="2"/>
      <c r="M96" s="1"/>
    </row>
    <row r="97" spans="1:13" ht="24.75" customHeight="1" x14ac:dyDescent="0.3">
      <c r="A97" s="103"/>
      <c r="B97" s="134"/>
      <c r="C97" s="69"/>
      <c r="D97" s="100"/>
      <c r="E97" s="100"/>
      <c r="F97" s="20" t="s">
        <v>98</v>
      </c>
      <c r="G97" s="54">
        <f>собственные!F71</f>
        <v>0</v>
      </c>
      <c r="H97" s="54">
        <f>собственные!G71</f>
        <v>0</v>
      </c>
      <c r="I97" s="15"/>
      <c r="J97" s="2"/>
      <c r="K97" s="2"/>
      <c r="L97" s="2"/>
      <c r="M97" s="1"/>
    </row>
    <row r="98" spans="1:13" ht="23.25" customHeight="1" x14ac:dyDescent="0.3">
      <c r="A98" s="104"/>
      <c r="B98" s="135"/>
      <c r="C98" s="67" t="s">
        <v>64</v>
      </c>
      <c r="D98" s="101"/>
      <c r="E98" s="101"/>
      <c r="F98" s="32"/>
      <c r="G98" s="54"/>
      <c r="H98" s="54"/>
      <c r="I98" s="15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 t="s">
        <v>59</v>
      </c>
      <c r="C100" s="2"/>
      <c r="D100" s="4"/>
      <c r="E100" s="6"/>
      <c r="F100" s="6" t="s">
        <v>61</v>
      </c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9.5" customHeight="1" x14ac:dyDescent="0.3">
      <c r="A102" s="2"/>
      <c r="B102" s="2" t="s">
        <v>60</v>
      </c>
      <c r="C102" s="2"/>
      <c r="D102" s="4"/>
      <c r="E102" s="6"/>
      <c r="F102" s="93" t="s">
        <v>62</v>
      </c>
      <c r="G102" s="93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6"/>
      <c r="F251" s="6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6"/>
      <c r="F252" s="6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6"/>
      <c r="F253" s="6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6"/>
      <c r="F254" s="6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6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6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6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6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6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6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6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6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6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6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6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6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6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6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6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6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6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6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6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6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6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6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6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6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6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6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6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6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6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6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6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6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6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6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6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6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6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6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6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5"/>
      <c r="E330" s="5"/>
      <c r="F330" s="5"/>
      <c r="G330" s="16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5"/>
      <c r="E331" s="5"/>
      <c r="F331" s="5"/>
      <c r="G331" s="16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5"/>
      <c r="E332" s="5"/>
      <c r="F332" s="5"/>
      <c r="G332" s="16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5"/>
      <c r="E333" s="5"/>
      <c r="F333" s="5"/>
      <c r="G333" s="16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2"/>
      <c r="E334" s="2"/>
      <c r="F334" s="2"/>
      <c r="G334" s="16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2"/>
      <c r="E335" s="2"/>
      <c r="F335" s="2"/>
      <c r="G335" s="16"/>
      <c r="H335" s="2"/>
      <c r="I335" s="2"/>
      <c r="J335" s="2"/>
      <c r="K335" s="2"/>
      <c r="L335" s="2"/>
      <c r="M335" s="1"/>
    </row>
    <row r="336" spans="1:13" ht="18.75" x14ac:dyDescent="0.3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</row>
    <row r="337" spans="1:13" ht="18.75" x14ac:dyDescent="0.3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</row>
    <row r="338" spans="1:13" ht="18.75" x14ac:dyDescent="0.3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</row>
    <row r="340" spans="1:13" ht="18.75" x14ac:dyDescent="0.3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</row>
    <row r="341" spans="1:13" ht="18.75" x14ac:dyDescent="0.3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</row>
    <row r="342" spans="1:13" ht="18.75" x14ac:dyDescent="0.3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</row>
  </sheetData>
  <mergeCells count="102">
    <mergeCell ref="B96:B98"/>
    <mergeCell ref="D96:D98"/>
    <mergeCell ref="E96:E98"/>
    <mergeCell ref="A96:A98"/>
    <mergeCell ref="A42:A45"/>
    <mergeCell ref="B42:B45"/>
    <mergeCell ref="D42:D45"/>
    <mergeCell ref="E42:E45"/>
    <mergeCell ref="A93:A95"/>
    <mergeCell ref="B93:B95"/>
    <mergeCell ref="D93:D95"/>
    <mergeCell ref="E93:E95"/>
    <mergeCell ref="A36:A38"/>
    <mergeCell ref="B36:B38"/>
    <mergeCell ref="D36:D38"/>
    <mergeCell ref="E36:E38"/>
    <mergeCell ref="A39:A41"/>
    <mergeCell ref="B39:B41"/>
    <mergeCell ref="D39:D41"/>
    <mergeCell ref="E39:E41"/>
    <mergeCell ref="A81:A83"/>
    <mergeCell ref="B81:B83"/>
    <mergeCell ref="D81:D83"/>
    <mergeCell ref="E81:E83"/>
    <mergeCell ref="A46:A48"/>
    <mergeCell ref="B46:B48"/>
    <mergeCell ref="D46:D48"/>
    <mergeCell ref="E46:E48"/>
    <mergeCell ref="A54:A56"/>
    <mergeCell ref="B54:B56"/>
    <mergeCell ref="D54:D56"/>
    <mergeCell ref="E54:E56"/>
    <mergeCell ref="F102:G102"/>
    <mergeCell ref="G3:I3"/>
    <mergeCell ref="B49:B53"/>
    <mergeCell ref="A49:A53"/>
    <mergeCell ref="B64:B68"/>
    <mergeCell ref="A64:A68"/>
    <mergeCell ref="A90:A92"/>
    <mergeCell ref="B90:B92"/>
    <mergeCell ref="D90:D92"/>
    <mergeCell ref="E90:E92"/>
    <mergeCell ref="A84:A86"/>
    <mergeCell ref="B84:B86"/>
    <mergeCell ref="D84:D86"/>
    <mergeCell ref="E84:E86"/>
    <mergeCell ref="A87:A89"/>
    <mergeCell ref="B87:B89"/>
    <mergeCell ref="D87:D89"/>
    <mergeCell ref="E87:E89"/>
    <mergeCell ref="A77:A80"/>
    <mergeCell ref="B77:B80"/>
    <mergeCell ref="D77:D79"/>
    <mergeCell ref="E77:E79"/>
    <mergeCell ref="B72:B76"/>
    <mergeCell ref="A72:A76"/>
    <mergeCell ref="F57:F59"/>
    <mergeCell ref="A69:A71"/>
    <mergeCell ref="B69:B71"/>
    <mergeCell ref="D69:D71"/>
    <mergeCell ref="E69:E71"/>
    <mergeCell ref="A61:A63"/>
    <mergeCell ref="B61:B63"/>
    <mergeCell ref="D61:D63"/>
    <mergeCell ref="E61:E63"/>
    <mergeCell ref="A57:A59"/>
    <mergeCell ref="B57:B59"/>
    <mergeCell ref="D57:D59"/>
    <mergeCell ref="E57:E59"/>
    <mergeCell ref="E30:E32"/>
    <mergeCell ref="A33:A35"/>
    <mergeCell ref="B33:B35"/>
    <mergeCell ref="D33:D35"/>
    <mergeCell ref="E33:E35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2021-03-28T13:18:01Z</cp:lastPrinted>
  <dcterms:created xsi:type="dcterms:W3CDTF">2015-09-27T09:04:22Z</dcterms:created>
  <dcterms:modified xsi:type="dcterms:W3CDTF">2022-03-21T09:04:12Z</dcterms:modified>
</cp:coreProperties>
</file>