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45DC08C4-AC27-4446-9FD4-1E3ECFFFF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бственные" sheetId="16" r:id="rId1"/>
    <sheet name="иные источн" sheetId="22" r:id="rId2"/>
    <sheet name="свод 2019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23" l="1"/>
  <c r="H21" i="23"/>
  <c r="I21" i="23" s="1"/>
  <c r="H18" i="23"/>
  <c r="H106" i="23"/>
  <c r="H102" i="23" s="1"/>
  <c r="H70" i="23"/>
  <c r="G106" i="23"/>
  <c r="H112" i="23"/>
  <c r="G112" i="23"/>
  <c r="H114" i="23"/>
  <c r="G114" i="23"/>
  <c r="G104" i="23" s="1"/>
  <c r="H111" i="23"/>
  <c r="H104" i="23" s="1"/>
  <c r="G111" i="23"/>
  <c r="H46" i="22"/>
  <c r="H44" i="22" s="1"/>
  <c r="G46" i="22"/>
  <c r="G44" i="22" s="1"/>
  <c r="H109" i="23"/>
  <c r="G109" i="23"/>
  <c r="H101" i="23"/>
  <c r="G101" i="23"/>
  <c r="H100" i="23"/>
  <c r="G100" i="23"/>
  <c r="G70" i="23" s="1"/>
  <c r="H97" i="23"/>
  <c r="G97" i="23"/>
  <c r="H94" i="23"/>
  <c r="G94" i="23"/>
  <c r="H92" i="23"/>
  <c r="G92" i="23"/>
  <c r="H89" i="23"/>
  <c r="G89" i="23"/>
  <c r="H86" i="23"/>
  <c r="G86" i="23"/>
  <c r="H83" i="23"/>
  <c r="G83" i="23"/>
  <c r="H82" i="23"/>
  <c r="G80" i="23"/>
  <c r="H80" i="23"/>
  <c r="H79" i="23"/>
  <c r="I79" i="23" s="1"/>
  <c r="G76" i="23"/>
  <c r="H76" i="23"/>
  <c r="H72" i="23" s="1"/>
  <c r="H75" i="23"/>
  <c r="I75" i="23" s="1"/>
  <c r="H67" i="23"/>
  <c r="G67" i="23"/>
  <c r="G64" i="23" s="1"/>
  <c r="G60" i="23" s="1"/>
  <c r="H59" i="23"/>
  <c r="I59" i="23" s="1"/>
  <c r="G59" i="23"/>
  <c r="H56" i="23"/>
  <c r="G56" i="23"/>
  <c r="H53" i="23"/>
  <c r="G53" i="23"/>
  <c r="H45" i="23"/>
  <c r="G45" i="23"/>
  <c r="H42" i="23"/>
  <c r="G42" i="23"/>
  <c r="H36" i="23"/>
  <c r="G36" i="23"/>
  <c r="H33" i="23"/>
  <c r="G33" i="23"/>
  <c r="G30" i="23"/>
  <c r="G27" i="23"/>
  <c r="G24" i="23"/>
  <c r="G18" i="23"/>
  <c r="G14" i="23" s="1"/>
  <c r="H30" i="23"/>
  <c r="I30" i="23" s="1"/>
  <c r="H27" i="23"/>
  <c r="I39" i="23"/>
  <c r="H28" i="22"/>
  <c r="G28" i="22"/>
  <c r="I42" i="22"/>
  <c r="H13" i="22"/>
  <c r="H9" i="22" s="1"/>
  <c r="G13" i="22"/>
  <c r="I22" i="22"/>
  <c r="I25" i="22"/>
  <c r="H76" i="16"/>
  <c r="G76" i="16"/>
  <c r="F76" i="16"/>
  <c r="H82" i="16"/>
  <c r="H79" i="16"/>
  <c r="G46" i="16"/>
  <c r="F46" i="16"/>
  <c r="H71" i="16"/>
  <c r="H68" i="16"/>
  <c r="G7" i="16"/>
  <c r="F7" i="16"/>
  <c r="H28" i="16"/>
  <c r="H31" i="16"/>
  <c r="H7" i="23"/>
  <c r="G7" i="23"/>
  <c r="H7" i="22"/>
  <c r="G7" i="22"/>
  <c r="G10" i="22"/>
  <c r="H64" i="23"/>
  <c r="H60" i="23" s="1"/>
  <c r="I19" i="22"/>
  <c r="I16" i="22"/>
  <c r="H47" i="22"/>
  <c r="G47" i="22"/>
  <c r="I40" i="22"/>
  <c r="I36" i="22"/>
  <c r="I32" i="22"/>
  <c r="H74" i="16"/>
  <c r="G32" i="16"/>
  <c r="F32" i="16"/>
  <c r="H38" i="16"/>
  <c r="H68" i="23" l="1"/>
  <c r="H8" i="23"/>
  <c r="H8" i="22"/>
  <c r="I80" i="23"/>
  <c r="H15" i="23"/>
  <c r="H14" i="23"/>
  <c r="H9" i="23" s="1"/>
  <c r="I56" i="23"/>
  <c r="I67" i="23"/>
  <c r="G72" i="23"/>
  <c r="I72" i="23" s="1"/>
  <c r="I83" i="23"/>
  <c r="I89" i="23"/>
  <c r="G8" i="22"/>
  <c r="I18" i="23"/>
  <c r="I100" i="23"/>
  <c r="H26" i="22"/>
  <c r="H10" i="22"/>
  <c r="I10" i="22" s="1"/>
  <c r="H50" i="23"/>
  <c r="H46" i="23" s="1"/>
  <c r="I33" i="23"/>
  <c r="G102" i="23"/>
  <c r="G15" i="23"/>
  <c r="G11" i="23" s="1"/>
  <c r="I45" i="23"/>
  <c r="I97" i="23"/>
  <c r="I101" i="23"/>
  <c r="I76" i="23"/>
  <c r="I86" i="23"/>
  <c r="I92" i="23"/>
  <c r="I94" i="23"/>
  <c r="I53" i="23"/>
  <c r="I24" i="23"/>
  <c r="I36" i="23"/>
  <c r="I42" i="23"/>
  <c r="G50" i="23"/>
  <c r="G46" i="23" s="1"/>
  <c r="I27" i="23"/>
  <c r="H6" i="22"/>
  <c r="G68" i="23"/>
  <c r="G8" i="23"/>
  <c r="I70" i="23"/>
  <c r="G9" i="23"/>
  <c r="I104" i="23"/>
  <c r="G9" i="22"/>
  <c r="I9" i="22" s="1"/>
  <c r="G26" i="22"/>
  <c r="I64" i="23"/>
  <c r="I13" i="22"/>
  <c r="H16" i="16"/>
  <c r="H19" i="16"/>
  <c r="H22" i="16"/>
  <c r="H25" i="16"/>
  <c r="H35" i="16"/>
  <c r="H41" i="16"/>
  <c r="H45" i="16"/>
  <c r="H49" i="16"/>
  <c r="H53" i="16"/>
  <c r="H57" i="16"/>
  <c r="H60" i="16"/>
  <c r="H63" i="16"/>
  <c r="H66" i="16"/>
  <c r="H7" i="16"/>
  <c r="G42" i="16"/>
  <c r="G6" i="16" s="1"/>
  <c r="F42" i="16"/>
  <c r="F6" i="16" s="1"/>
  <c r="H10" i="23" l="1"/>
  <c r="G6" i="22"/>
  <c r="H11" i="23"/>
  <c r="I11" i="23" s="1"/>
  <c r="I14" i="23"/>
  <c r="I102" i="23"/>
  <c r="I46" i="23"/>
  <c r="I15" i="23"/>
  <c r="I9" i="23"/>
  <c r="I68" i="23"/>
  <c r="G10" i="23"/>
  <c r="G6" i="23" s="1"/>
  <c r="I50" i="23"/>
  <c r="H6" i="23"/>
  <c r="I8" i="23"/>
  <c r="I6" i="22"/>
  <c r="H46" i="16"/>
  <c r="H32" i="16"/>
  <c r="H42" i="16"/>
  <c r="I10" i="23" l="1"/>
  <c r="I6" i="23"/>
  <c r="H6" i="16"/>
</calcChain>
</file>

<file path=xl/sharedStrings.xml><?xml version="1.0" encoding="utf-8"?>
<sst xmlns="http://schemas.openxmlformats.org/spreadsheetml/2006/main" count="525" uniqueCount="125">
  <si>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</si>
  <si>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</si>
  <si>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</si>
  <si>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</si>
  <si>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</si>
  <si>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</si>
  <si>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</si>
  <si>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</si>
  <si>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</si>
  <si>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</si>
  <si>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</si>
  <si>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</si>
  <si>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</si>
  <si>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</si>
  <si>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</si>
  <si>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</si>
  <si>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</si>
  <si>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</si>
  <si>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</si>
  <si>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</si>
  <si>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</si>
  <si>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</si>
  <si>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</si>
  <si>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</si>
  <si>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</si>
  <si>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</si>
  <si>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</si>
  <si>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</si>
  <si>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</si>
  <si>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</si>
  <si>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</si>
  <si>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</si>
  <si>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</si>
  <si>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</si>
  <si>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</si>
  <si>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</si>
  <si>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</si>
  <si>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</si>
  <si>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</si>
  <si>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</si>
  <si>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</si>
  <si>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</si>
  <si>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</si>
  <si>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</si>
  <si>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</si>
  <si>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</si>
  <si>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</si>
  <si>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</si>
  <si>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</si>
  <si>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</si>
  <si>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</si>
  <si>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</si>
  <si>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</si>
  <si>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</si>
  <si>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</si>
  <si>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</si>
  <si>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</si>
  <si>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</si>
  <si>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</si>
  <si>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</si>
  <si>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</si>
  <si>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</si>
  <si>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</si>
  <si>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</si>
  <si>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</si>
  <si>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</si>
  <si>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</si>
  <si>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</si>
  <si>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</si>
  <si>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</si>
  <si>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</si>
  <si>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Расходы отчетного периода (2019 год) (руб.)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</si>
  <si>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</si>
  <si>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</si>
  <si>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</si>
  <si>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t>011058S6150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</si>
  <si>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</si>
  <si>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</si>
  <si>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</si>
  <si>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</si>
  <si>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</si>
  <si>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</si>
  <si>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</si>
  <si>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</si>
  <si>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</si>
  <si>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</si>
  <si>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</si>
  <si>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</si>
  <si>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</si>
  <si>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</si>
  <si>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</si>
  <si>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</si>
  <si>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</si>
  <si>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</si>
  <si>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</si>
  <si>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</si>
  <si>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Подпрограмма 5 Энергосбережение и повышение энергетической эффективности на территории сельского поселения Добринский сельсовет</t>
  </si>
  <si>
    <t>Основное мероприятие 1 Подпрограммы 5 Реконструкция системы газоснабжения с установкой коммерческого прибора учета газа на котельной по ул.Воронского в п.Добринка</t>
  </si>
  <si>
    <t>0140186790</t>
  </si>
  <si>
    <t>0140286790</t>
  </si>
  <si>
    <t>0140386790</t>
  </si>
  <si>
    <t>0150186080</t>
  </si>
  <si>
    <t>01501S6080</t>
  </si>
  <si>
    <t xml:space="preserve">Задолженности нет, услуги запланированы на 4 квартал 2019 года
</t>
  </si>
  <si>
    <t>Муниципальная программа 
Устойчивое развитие территории сельского поселения Добринский сельсовет на 2019-2024 годы»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</si>
  <si>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11 </t>
    </r>
    <r>
      <rPr>
        <sz val="14"/>
        <color theme="1"/>
        <rFont val="Times New Roman"/>
        <family val="1"/>
        <charset val="204"/>
      </rPr>
      <t>подпрограммы 1 Актуализация схем теплоснабжения сельского поселения</t>
    </r>
  </si>
  <si>
    <t>0111199999</t>
  </si>
  <si>
    <t>0140920210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</si>
  <si>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9 </t>
    </r>
    <r>
      <rPr>
        <sz val="14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</si>
  <si>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</si>
  <si>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11</t>
    </r>
    <r>
      <rPr>
        <sz val="13"/>
        <color theme="1"/>
        <rFont val="Times New Roman"/>
        <family val="1"/>
        <charset val="204"/>
      </rPr>
      <t xml:space="preserve"> Подпрограммы 4 Расходы на внесение изменений в генеральный план сельского поселения Добринский сельсовет Добринского муниципального района Липецкой области</t>
    </r>
  </si>
  <si>
    <t>014F186020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</si>
  <si>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3 </t>
    </r>
    <r>
      <rPr>
        <sz val="13"/>
        <color theme="1"/>
        <rFont val="Times New Roman"/>
        <family val="1"/>
        <charset val="204"/>
      </rPr>
      <t>Подпрограммы 5Реконструкция системы газоснабжения с установкой коммерческого прибора учета газа на котельной</t>
    </r>
  </si>
  <si>
    <t>01503S6080</t>
  </si>
  <si>
    <r>
      <t>Основное мероприятие</t>
    </r>
    <r>
      <rPr>
        <b/>
        <sz val="13"/>
        <color theme="1"/>
        <rFont val="Times New Roman"/>
        <family val="1"/>
        <charset val="204"/>
      </rPr>
      <t xml:space="preserve"> 9 </t>
    </r>
    <r>
      <rPr>
        <sz val="13"/>
        <color theme="1"/>
        <rFont val="Times New Roman"/>
        <family val="1"/>
        <charset val="204"/>
      </rPr>
      <t xml:space="preserve">подпрограммы 1 Капитальный ремонт инженерной инфраструктуры сельского поселения Добринский сельсовет
</t>
    </r>
  </si>
  <si>
    <t>0110941400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</si>
  <si>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 </t>
    </r>
    <r>
      <rPr>
        <sz val="14"/>
        <color theme="1"/>
        <rFont val="Times New Roman"/>
        <family val="1"/>
        <charset val="204"/>
      </rPr>
      <t>подпрограммы 1 Покупка муниципального жилья</t>
    </r>
  </si>
  <si>
    <t>0110841300</t>
  </si>
  <si>
    <t>0150386080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</si>
  <si>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</si>
  <si>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бюджета поселения
 за 3 квартал 2019 года
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</si>
  <si>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4 </t>
    </r>
    <r>
      <rPr>
        <sz val="13"/>
        <color theme="1"/>
        <rFont val="Times New Roman"/>
        <family val="1"/>
        <charset val="204"/>
      </rPr>
      <t>Подпрограммы 5Модернизация (реконструкция) системы теплоснабжения по ул.Воронского с применением энергосберегающих устройств и материалов</t>
    </r>
  </si>
  <si>
    <t>0150486080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</si>
  <si>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3 квартал 2019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</si>
  <si>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3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</si>
</sst>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7"/>
  <sheetViews>
    <sheetView tabSelected="1" workbookViewId="0">
      <selection activeCell="I66" sqref="I66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9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48" customHeight="1" x14ac:dyDescent="0.3">
      <c r="A1" s="88" t="s">
        <v>120</v>
      </c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1"/>
    </row>
    <row r="2" spans="1:13" ht="44.25" customHeight="1" x14ac:dyDescent="0.3">
      <c r="A2" s="88"/>
      <c r="B2" s="88"/>
      <c r="C2" s="88"/>
      <c r="D2" s="88"/>
      <c r="E2" s="88"/>
      <c r="F2" s="88"/>
      <c r="G2" s="88"/>
      <c r="H2" s="88"/>
      <c r="I2" s="88"/>
      <c r="J2" s="2"/>
      <c r="K2" s="2"/>
      <c r="L2" s="2"/>
      <c r="M2" s="1"/>
    </row>
    <row r="3" spans="1:13" ht="37.5" customHeight="1" x14ac:dyDescent="0.3">
      <c r="A3" s="89" t="s">
        <v>2</v>
      </c>
      <c r="B3" s="90" t="s">
        <v>0</v>
      </c>
      <c r="C3" s="90" t="s">
        <v>1</v>
      </c>
      <c r="D3" s="90"/>
      <c r="E3" s="90"/>
      <c r="F3" s="90" t="s">
        <v>71</v>
      </c>
      <c r="G3" s="90"/>
      <c r="H3" s="90"/>
      <c r="I3" s="90"/>
      <c r="J3" s="2"/>
      <c r="K3" s="2"/>
      <c r="L3" s="2"/>
      <c r="M3" s="1"/>
    </row>
    <row r="4" spans="1:13" ht="94.5" x14ac:dyDescent="0.3">
      <c r="A4" s="89"/>
      <c r="B4" s="90"/>
      <c r="C4" s="24" t="s">
        <v>3</v>
      </c>
      <c r="D4" s="24" t="s">
        <v>4</v>
      </c>
      <c r="E4" s="24" t="s">
        <v>5</v>
      </c>
      <c r="F4" s="36" t="s">
        <v>63</v>
      </c>
      <c r="G4" s="36" t="s">
        <v>47</v>
      </c>
      <c r="H4" s="31" t="s">
        <v>48</v>
      </c>
      <c r="I4" s="31" t="s">
        <v>49</v>
      </c>
      <c r="J4" s="2"/>
      <c r="K4" s="2"/>
      <c r="L4" s="2"/>
      <c r="M4" s="1"/>
    </row>
    <row r="5" spans="1:13" ht="18.75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37">
        <v>10</v>
      </c>
      <c r="G5" s="37">
        <v>11</v>
      </c>
      <c r="H5" s="26">
        <v>12</v>
      </c>
      <c r="I5" s="26">
        <v>13</v>
      </c>
      <c r="J5" s="2"/>
      <c r="K5" s="2"/>
      <c r="L5" s="2"/>
      <c r="M5" s="1"/>
    </row>
    <row r="6" spans="1:13" ht="76.5" customHeight="1" x14ac:dyDescent="0.35">
      <c r="A6" s="25" t="s">
        <v>26</v>
      </c>
      <c r="B6" s="13" t="s">
        <v>104</v>
      </c>
      <c r="C6" s="14">
        <v>920</v>
      </c>
      <c r="D6" s="14" t="s">
        <v>7</v>
      </c>
      <c r="E6" s="14" t="s">
        <v>7</v>
      </c>
      <c r="F6" s="53">
        <f>F7+F32+F42+F46+F76</f>
        <v>29424446.5</v>
      </c>
      <c r="G6" s="53">
        <f>G7+G32+G42+G46+G76</f>
        <v>26028786.550000001</v>
      </c>
      <c r="H6" s="15">
        <f>G6/F6*100</f>
        <v>88.459732114247245</v>
      </c>
      <c r="I6" s="15"/>
      <c r="J6" s="2"/>
      <c r="K6" s="2"/>
      <c r="L6" s="2"/>
      <c r="M6" s="1"/>
    </row>
    <row r="7" spans="1:13" ht="99.75" customHeight="1" x14ac:dyDescent="0.3">
      <c r="A7" s="25" t="s">
        <v>27</v>
      </c>
      <c r="B7" s="7" t="s">
        <v>6</v>
      </c>
      <c r="C7" s="9">
        <v>920</v>
      </c>
      <c r="D7" s="9" t="s">
        <v>7</v>
      </c>
      <c r="E7" s="12" t="s">
        <v>7</v>
      </c>
      <c r="F7" s="54">
        <f>F10+F13+F16+F19+F22+F25+F28+F31</f>
        <v>21340613</v>
      </c>
      <c r="G7" s="54">
        <f>G10+G13+G16+G19+G22+G25+G28+G31</f>
        <v>19042742.09</v>
      </c>
      <c r="H7" s="15">
        <f t="shared" ref="H7:H57" si="0">G7/F7*100</f>
        <v>89.232404383135574</v>
      </c>
      <c r="I7" s="11"/>
      <c r="J7" s="2"/>
      <c r="K7" s="2"/>
      <c r="L7" s="2"/>
      <c r="M7" s="1"/>
    </row>
    <row r="8" spans="1:13" ht="4.5" customHeight="1" x14ac:dyDescent="0.3">
      <c r="A8" s="83" t="s">
        <v>28</v>
      </c>
      <c r="B8" s="84" t="s">
        <v>65</v>
      </c>
      <c r="C8" s="85">
        <v>920</v>
      </c>
      <c r="D8" s="86" t="s">
        <v>9</v>
      </c>
      <c r="E8" s="21"/>
      <c r="F8" s="55"/>
      <c r="G8" s="55"/>
      <c r="H8" s="15"/>
      <c r="I8" s="3"/>
      <c r="J8" s="2"/>
      <c r="K8" s="2"/>
      <c r="L8" s="2"/>
      <c r="M8" s="1"/>
    </row>
    <row r="9" spans="1:13" ht="19.5" x14ac:dyDescent="0.3">
      <c r="A9" s="83"/>
      <c r="B9" s="84"/>
      <c r="C9" s="85"/>
      <c r="D9" s="86"/>
      <c r="E9" s="22"/>
      <c r="F9" s="55"/>
      <c r="G9" s="55"/>
      <c r="H9" s="15"/>
      <c r="I9" s="3"/>
      <c r="J9" s="2"/>
      <c r="K9" s="2"/>
      <c r="L9" s="2"/>
      <c r="M9" s="1"/>
    </row>
    <row r="10" spans="1:13" ht="39.75" customHeight="1" x14ac:dyDescent="0.3">
      <c r="A10" s="83"/>
      <c r="B10" s="84"/>
      <c r="C10" s="85"/>
      <c r="D10" s="86"/>
      <c r="E10" s="51" t="s">
        <v>66</v>
      </c>
      <c r="F10" s="55">
        <v>0</v>
      </c>
      <c r="G10" s="55">
        <v>0</v>
      </c>
      <c r="H10" s="15">
        <v>0</v>
      </c>
      <c r="I10" s="3"/>
      <c r="J10" s="2"/>
      <c r="K10" s="2"/>
      <c r="L10" s="2"/>
      <c r="M10" s="1"/>
    </row>
    <row r="11" spans="1:13" ht="9.75" customHeight="1" x14ac:dyDescent="0.3">
      <c r="A11" s="83" t="s">
        <v>50</v>
      </c>
      <c r="B11" s="87" t="s">
        <v>67</v>
      </c>
      <c r="C11" s="85">
        <v>920</v>
      </c>
      <c r="D11" s="86" t="s">
        <v>10</v>
      </c>
      <c r="E11" s="21"/>
      <c r="F11" s="55"/>
      <c r="G11" s="55"/>
      <c r="H11" s="15"/>
      <c r="I11" s="3"/>
      <c r="J11" s="2"/>
      <c r="K11" s="2"/>
      <c r="L11" s="2"/>
      <c r="M11" s="1"/>
    </row>
    <row r="12" spans="1:13" ht="19.5" x14ac:dyDescent="0.3">
      <c r="A12" s="83"/>
      <c r="B12" s="87"/>
      <c r="C12" s="85"/>
      <c r="D12" s="86"/>
      <c r="E12" s="22"/>
      <c r="F12" s="55"/>
      <c r="G12" s="55"/>
      <c r="H12" s="15"/>
      <c r="I12" s="3"/>
      <c r="J12" s="2"/>
      <c r="K12" s="2"/>
      <c r="L12" s="2"/>
      <c r="M12" s="1"/>
    </row>
    <row r="13" spans="1:13" ht="26.25" customHeight="1" x14ac:dyDescent="0.3">
      <c r="A13" s="83"/>
      <c r="B13" s="87"/>
      <c r="C13" s="85"/>
      <c r="D13" s="86"/>
      <c r="E13" s="51" t="s">
        <v>68</v>
      </c>
      <c r="F13" s="55">
        <v>0</v>
      </c>
      <c r="G13" s="55">
        <v>0</v>
      </c>
      <c r="H13" s="15">
        <v>0</v>
      </c>
      <c r="I13" s="3"/>
      <c r="J13" s="2"/>
      <c r="K13" s="2"/>
      <c r="L13" s="2"/>
      <c r="M13" s="1"/>
    </row>
    <row r="14" spans="1:13" ht="19.5" x14ac:dyDescent="0.3">
      <c r="A14" s="83" t="s">
        <v>29</v>
      </c>
      <c r="B14" s="87" t="s">
        <v>69</v>
      </c>
      <c r="C14" s="85">
        <v>920</v>
      </c>
      <c r="D14" s="86" t="s">
        <v>10</v>
      </c>
      <c r="E14" s="21"/>
      <c r="F14" s="55"/>
      <c r="G14" s="55"/>
      <c r="H14" s="15"/>
      <c r="I14" s="3"/>
      <c r="J14" s="2"/>
      <c r="K14" s="2"/>
      <c r="L14" s="2"/>
      <c r="M14" s="1"/>
    </row>
    <row r="15" spans="1:13" ht="19.5" x14ac:dyDescent="0.3">
      <c r="A15" s="83"/>
      <c r="B15" s="87"/>
      <c r="C15" s="85"/>
      <c r="D15" s="86"/>
      <c r="E15" s="22"/>
      <c r="F15" s="55"/>
      <c r="G15" s="55"/>
      <c r="H15" s="15"/>
      <c r="I15" s="3"/>
      <c r="J15" s="2"/>
      <c r="K15" s="2"/>
      <c r="L15" s="2"/>
      <c r="M15" s="1"/>
    </row>
    <row r="16" spans="1:13" ht="19.5" x14ac:dyDescent="0.3">
      <c r="A16" s="83"/>
      <c r="B16" s="87"/>
      <c r="C16" s="85"/>
      <c r="D16" s="86"/>
      <c r="E16" s="51" t="s">
        <v>70</v>
      </c>
      <c r="F16" s="55">
        <v>886241</v>
      </c>
      <c r="G16" s="55">
        <v>868952.36</v>
      </c>
      <c r="H16" s="15">
        <f t="shared" si="0"/>
        <v>98.049216860876442</v>
      </c>
      <c r="I16" s="17"/>
      <c r="J16" s="2"/>
      <c r="K16" s="2"/>
      <c r="L16" s="2"/>
      <c r="M16" s="1"/>
    </row>
    <row r="17" spans="1:13" ht="24.75" customHeight="1" x14ac:dyDescent="0.3">
      <c r="A17" s="83" t="s">
        <v>51</v>
      </c>
      <c r="B17" s="87" t="s">
        <v>73</v>
      </c>
      <c r="C17" s="85">
        <v>920</v>
      </c>
      <c r="D17" s="86" t="s">
        <v>46</v>
      </c>
      <c r="E17" s="21"/>
      <c r="F17" s="55"/>
      <c r="G17" s="55"/>
      <c r="H17" s="15"/>
      <c r="I17" s="3"/>
      <c r="J17" s="2"/>
      <c r="K17" s="2"/>
      <c r="L17" s="2"/>
      <c r="M17" s="1"/>
    </row>
    <row r="18" spans="1:13" ht="19.5" x14ac:dyDescent="0.3">
      <c r="A18" s="83"/>
      <c r="B18" s="87"/>
      <c r="C18" s="85"/>
      <c r="D18" s="86"/>
      <c r="E18" s="22"/>
      <c r="F18" s="55"/>
      <c r="G18" s="55"/>
      <c r="H18" s="15"/>
      <c r="I18" s="3"/>
      <c r="J18" s="2"/>
      <c r="K18" s="2"/>
      <c r="L18" s="2"/>
      <c r="M18" s="1"/>
    </row>
    <row r="19" spans="1:13" ht="19.5" x14ac:dyDescent="0.3">
      <c r="A19" s="83"/>
      <c r="B19" s="87"/>
      <c r="C19" s="85"/>
      <c r="D19" s="86"/>
      <c r="E19" s="51" t="s">
        <v>72</v>
      </c>
      <c r="F19" s="55">
        <v>693935</v>
      </c>
      <c r="G19" s="55">
        <v>508704.56</v>
      </c>
      <c r="H19" s="15">
        <f t="shared" si="0"/>
        <v>73.307234827469443</v>
      </c>
      <c r="I19" s="3"/>
      <c r="J19" s="2"/>
      <c r="K19" s="2"/>
      <c r="L19" s="2"/>
      <c r="M19" s="1"/>
    </row>
    <row r="20" spans="1:13" ht="34.5" customHeight="1" x14ac:dyDescent="0.3">
      <c r="A20" s="83" t="s">
        <v>30</v>
      </c>
      <c r="B20" s="87" t="s">
        <v>74</v>
      </c>
      <c r="C20" s="85">
        <v>920</v>
      </c>
      <c r="D20" s="86" t="s">
        <v>8</v>
      </c>
      <c r="E20" s="21"/>
      <c r="F20" s="55"/>
      <c r="G20" s="55"/>
      <c r="H20" s="15"/>
      <c r="I20" s="3"/>
      <c r="J20" s="2"/>
      <c r="K20" s="2"/>
      <c r="L20" s="2"/>
      <c r="M20" s="1"/>
    </row>
    <row r="21" spans="1:13" ht="19.5" x14ac:dyDescent="0.3">
      <c r="A21" s="83"/>
      <c r="B21" s="87"/>
      <c r="C21" s="85"/>
      <c r="D21" s="86"/>
      <c r="E21" s="22"/>
      <c r="F21" s="55"/>
      <c r="G21" s="55"/>
      <c r="H21" s="15"/>
      <c r="I21" s="3"/>
      <c r="J21" s="2"/>
      <c r="K21" s="2"/>
      <c r="L21" s="2"/>
      <c r="M21" s="1"/>
    </row>
    <row r="22" spans="1:13" ht="37.5" x14ac:dyDescent="0.3">
      <c r="A22" s="83"/>
      <c r="B22" s="87"/>
      <c r="C22" s="85"/>
      <c r="D22" s="86"/>
      <c r="E22" s="51" t="s">
        <v>75</v>
      </c>
      <c r="F22" s="55">
        <v>7648105</v>
      </c>
      <c r="G22" s="55">
        <v>5555136.5300000003</v>
      </c>
      <c r="H22" s="15">
        <f t="shared" si="0"/>
        <v>72.634156173326602</v>
      </c>
      <c r="I22" s="3"/>
      <c r="J22" s="2"/>
      <c r="K22" s="2"/>
      <c r="L22" s="2"/>
      <c r="M22" s="1"/>
    </row>
    <row r="23" spans="1:13" ht="11.25" customHeight="1" x14ac:dyDescent="0.3">
      <c r="A23" s="83" t="s">
        <v>52</v>
      </c>
      <c r="B23" s="91" t="s">
        <v>76</v>
      </c>
      <c r="C23" s="85">
        <v>920</v>
      </c>
      <c r="D23" s="86" t="s">
        <v>8</v>
      </c>
      <c r="E23" s="22"/>
      <c r="F23" s="55"/>
      <c r="G23" s="55"/>
      <c r="H23" s="15"/>
      <c r="I23" s="3"/>
      <c r="J23" s="2"/>
      <c r="K23" s="2"/>
      <c r="L23" s="2"/>
      <c r="M23" s="1"/>
    </row>
    <row r="24" spans="1:13" ht="23.25" customHeight="1" x14ac:dyDescent="0.3">
      <c r="A24" s="83"/>
      <c r="B24" s="92"/>
      <c r="C24" s="85"/>
      <c r="D24" s="86"/>
      <c r="E24" s="22"/>
      <c r="F24" s="55"/>
      <c r="G24" s="55"/>
      <c r="H24" s="15"/>
      <c r="I24" s="3"/>
      <c r="J24" s="2"/>
      <c r="K24" s="2"/>
      <c r="L24" s="2"/>
      <c r="M24" s="1"/>
    </row>
    <row r="25" spans="1:13" ht="19.5" x14ac:dyDescent="0.3">
      <c r="A25" s="83"/>
      <c r="B25" s="93"/>
      <c r="C25" s="85"/>
      <c r="D25" s="86"/>
      <c r="E25" s="51" t="s">
        <v>77</v>
      </c>
      <c r="F25" s="55">
        <v>11712027</v>
      </c>
      <c r="G25" s="55">
        <v>11709744.18</v>
      </c>
      <c r="H25" s="15">
        <f t="shared" si="0"/>
        <v>99.980508753950105</v>
      </c>
      <c r="I25" s="3"/>
      <c r="J25" s="2"/>
      <c r="K25" s="2"/>
      <c r="L25" s="2"/>
      <c r="M25" s="1"/>
    </row>
    <row r="26" spans="1:13" ht="19.5" customHeight="1" x14ac:dyDescent="0.3">
      <c r="A26" s="83" t="s">
        <v>53</v>
      </c>
      <c r="B26" s="87" t="s">
        <v>78</v>
      </c>
      <c r="C26" s="94">
        <v>920</v>
      </c>
      <c r="D26" s="97" t="s">
        <v>8</v>
      </c>
      <c r="E26" s="63"/>
      <c r="F26" s="55"/>
      <c r="G26" s="55"/>
      <c r="H26" s="15"/>
      <c r="I26" s="3"/>
      <c r="J26" s="2"/>
      <c r="K26" s="2"/>
      <c r="L26" s="2"/>
      <c r="M26" s="1"/>
    </row>
    <row r="27" spans="1:13" ht="19.5" x14ac:dyDescent="0.3">
      <c r="A27" s="83"/>
      <c r="B27" s="87"/>
      <c r="C27" s="95"/>
      <c r="D27" s="98"/>
      <c r="E27" s="63"/>
      <c r="F27" s="55"/>
      <c r="G27" s="55"/>
      <c r="H27" s="15"/>
      <c r="I27" s="3"/>
      <c r="J27" s="2"/>
      <c r="K27" s="2"/>
      <c r="L27" s="2"/>
      <c r="M27" s="1"/>
    </row>
    <row r="28" spans="1:13" ht="19.5" x14ac:dyDescent="0.3">
      <c r="A28" s="83"/>
      <c r="B28" s="87"/>
      <c r="C28" s="96"/>
      <c r="D28" s="99"/>
      <c r="E28" s="64" t="s">
        <v>79</v>
      </c>
      <c r="F28" s="55">
        <v>241922</v>
      </c>
      <c r="G28" s="55">
        <v>241922</v>
      </c>
      <c r="H28" s="15">
        <f t="shared" ref="H28" si="1">G28/F28*100</f>
        <v>100</v>
      </c>
      <c r="I28" s="3"/>
      <c r="J28" s="2"/>
      <c r="K28" s="2"/>
      <c r="L28" s="2"/>
      <c r="M28" s="1"/>
    </row>
    <row r="29" spans="1:13" ht="19.5" x14ac:dyDescent="0.3">
      <c r="A29" s="83" t="s">
        <v>53</v>
      </c>
      <c r="B29" s="87" t="s">
        <v>105</v>
      </c>
      <c r="C29" s="94">
        <v>920</v>
      </c>
      <c r="D29" s="97" t="s">
        <v>8</v>
      </c>
      <c r="E29" s="63"/>
      <c r="F29" s="55"/>
      <c r="G29" s="55"/>
      <c r="H29" s="15"/>
      <c r="I29" s="3"/>
      <c r="J29" s="2"/>
      <c r="K29" s="2"/>
      <c r="L29" s="2"/>
      <c r="M29" s="1"/>
    </row>
    <row r="30" spans="1:13" ht="19.5" x14ac:dyDescent="0.3">
      <c r="A30" s="83"/>
      <c r="B30" s="87"/>
      <c r="C30" s="95"/>
      <c r="D30" s="98"/>
      <c r="E30" s="63"/>
      <c r="F30" s="55"/>
      <c r="G30" s="55"/>
      <c r="H30" s="15"/>
      <c r="I30" s="3"/>
      <c r="J30" s="2"/>
      <c r="K30" s="2"/>
      <c r="L30" s="2"/>
      <c r="M30" s="1"/>
    </row>
    <row r="31" spans="1:13" ht="19.5" x14ac:dyDescent="0.3">
      <c r="A31" s="83"/>
      <c r="B31" s="87"/>
      <c r="C31" s="96"/>
      <c r="D31" s="99"/>
      <c r="E31" s="64" t="s">
        <v>106</v>
      </c>
      <c r="F31" s="55">
        <v>158383</v>
      </c>
      <c r="G31" s="55">
        <v>158282.46</v>
      </c>
      <c r="H31" s="15">
        <f t="shared" ref="H31" si="2">G31/F31*100</f>
        <v>99.936520965002558</v>
      </c>
      <c r="I31" s="3"/>
      <c r="J31" s="2"/>
      <c r="K31" s="2"/>
      <c r="L31" s="2"/>
      <c r="M31" s="1"/>
    </row>
    <row r="32" spans="1:13" ht="72" customHeight="1" x14ac:dyDescent="0.3">
      <c r="A32" s="8" t="s">
        <v>31</v>
      </c>
      <c r="B32" s="33" t="s">
        <v>44</v>
      </c>
      <c r="C32" s="9">
        <v>920</v>
      </c>
      <c r="D32" s="10" t="s">
        <v>7</v>
      </c>
      <c r="E32" s="10" t="s">
        <v>7</v>
      </c>
      <c r="F32" s="54">
        <f>F35+F41+F38</f>
        <v>5613990</v>
      </c>
      <c r="G32" s="54">
        <f>G35+G41+G38</f>
        <v>4746650.95</v>
      </c>
      <c r="H32" s="15">
        <f t="shared" si="0"/>
        <v>84.55039909226771</v>
      </c>
      <c r="I32" s="11"/>
      <c r="J32" s="2"/>
      <c r="K32" s="2"/>
      <c r="L32" s="2"/>
      <c r="M32" s="1"/>
    </row>
    <row r="33" spans="1:13" ht="19.5" x14ac:dyDescent="0.3">
      <c r="A33" s="83" t="s">
        <v>32</v>
      </c>
      <c r="B33" s="87" t="s">
        <v>80</v>
      </c>
      <c r="C33" s="85">
        <v>920</v>
      </c>
      <c r="D33" s="86" t="s">
        <v>11</v>
      </c>
      <c r="E33" s="21"/>
      <c r="F33" s="55"/>
      <c r="G33" s="55"/>
      <c r="H33" s="15"/>
      <c r="I33" s="3"/>
      <c r="J33" s="2"/>
      <c r="K33" s="2"/>
      <c r="L33" s="2"/>
      <c r="M33" s="1"/>
    </row>
    <row r="34" spans="1:13" ht="19.5" x14ac:dyDescent="0.3">
      <c r="A34" s="83"/>
      <c r="B34" s="87"/>
      <c r="C34" s="85"/>
      <c r="D34" s="86"/>
      <c r="E34" s="22"/>
      <c r="F34" s="55"/>
      <c r="G34" s="55"/>
      <c r="H34" s="15"/>
      <c r="I34" s="3"/>
      <c r="J34" s="2"/>
      <c r="K34" s="2"/>
      <c r="L34" s="2"/>
      <c r="M34" s="1"/>
    </row>
    <row r="35" spans="1:13" ht="42" customHeight="1" x14ac:dyDescent="0.3">
      <c r="A35" s="83"/>
      <c r="B35" s="87"/>
      <c r="C35" s="85"/>
      <c r="D35" s="86"/>
      <c r="E35" s="23" t="s">
        <v>13</v>
      </c>
      <c r="F35" s="55">
        <v>5204010</v>
      </c>
      <c r="G35" s="55">
        <v>4381810</v>
      </c>
      <c r="H35" s="15">
        <f t="shared" si="0"/>
        <v>84.200645271627067</v>
      </c>
      <c r="I35" s="3"/>
      <c r="J35" s="2"/>
      <c r="K35" s="2"/>
      <c r="L35" s="2"/>
      <c r="M35" s="1"/>
    </row>
    <row r="36" spans="1:13" ht="27.75" customHeight="1" x14ac:dyDescent="0.3">
      <c r="A36" s="101"/>
      <c r="B36" s="87" t="s">
        <v>81</v>
      </c>
      <c r="C36" s="94">
        <v>920</v>
      </c>
      <c r="D36" s="97" t="s">
        <v>14</v>
      </c>
      <c r="E36" s="97" t="s">
        <v>12</v>
      </c>
      <c r="F36" s="55"/>
      <c r="G36" s="55"/>
      <c r="H36" s="15"/>
      <c r="I36" s="3"/>
      <c r="J36" s="2"/>
      <c r="K36" s="2"/>
      <c r="L36" s="2"/>
      <c r="M36" s="1"/>
    </row>
    <row r="37" spans="1:13" ht="30" customHeight="1" x14ac:dyDescent="0.3">
      <c r="A37" s="102"/>
      <c r="B37" s="87"/>
      <c r="C37" s="95"/>
      <c r="D37" s="98"/>
      <c r="E37" s="98"/>
      <c r="F37" s="55"/>
      <c r="G37" s="55"/>
      <c r="H37" s="15"/>
      <c r="I37" s="3"/>
      <c r="J37" s="2"/>
      <c r="K37" s="2"/>
      <c r="L37" s="2"/>
      <c r="M37" s="1"/>
    </row>
    <row r="38" spans="1:13" ht="42" customHeight="1" x14ac:dyDescent="0.3">
      <c r="A38" s="103"/>
      <c r="B38" s="87"/>
      <c r="C38" s="96"/>
      <c r="D38" s="99"/>
      <c r="E38" s="99"/>
      <c r="F38" s="55">
        <v>200980</v>
      </c>
      <c r="G38" s="55">
        <v>200412</v>
      </c>
      <c r="H38" s="15">
        <f t="shared" ref="H38" si="3">G38/F38*100</f>
        <v>99.717384814409399</v>
      </c>
      <c r="I38" s="3"/>
      <c r="J38" s="2"/>
      <c r="K38" s="2"/>
      <c r="L38" s="2"/>
      <c r="M38" s="1"/>
    </row>
    <row r="39" spans="1:13" ht="7.5" customHeight="1" x14ac:dyDescent="0.3">
      <c r="A39" s="83" t="s">
        <v>33</v>
      </c>
      <c r="B39" s="87" t="s">
        <v>82</v>
      </c>
      <c r="C39" s="85">
        <v>920</v>
      </c>
      <c r="D39" s="86" t="s">
        <v>11</v>
      </c>
      <c r="E39" s="21"/>
      <c r="F39" s="55"/>
      <c r="G39" s="55"/>
      <c r="H39" s="15"/>
      <c r="I39" s="3"/>
      <c r="J39" s="2"/>
      <c r="K39" s="2"/>
      <c r="L39" s="2"/>
      <c r="M39" s="1"/>
    </row>
    <row r="40" spans="1:13" ht="6.75" customHeight="1" x14ac:dyDescent="0.3">
      <c r="A40" s="83"/>
      <c r="B40" s="87"/>
      <c r="C40" s="85"/>
      <c r="D40" s="86"/>
      <c r="E40" s="22"/>
      <c r="F40" s="55"/>
      <c r="G40" s="55"/>
      <c r="H40" s="15"/>
      <c r="I40" s="3"/>
      <c r="J40" s="2"/>
      <c r="K40" s="2"/>
      <c r="L40" s="2"/>
      <c r="M40" s="1"/>
    </row>
    <row r="41" spans="1:13" ht="25.5" customHeight="1" x14ac:dyDescent="0.3">
      <c r="A41" s="83"/>
      <c r="B41" s="87"/>
      <c r="C41" s="85"/>
      <c r="D41" s="86"/>
      <c r="E41" s="51" t="s">
        <v>83</v>
      </c>
      <c r="F41" s="55">
        <v>209000</v>
      </c>
      <c r="G41" s="55">
        <v>164428.95000000001</v>
      </c>
      <c r="H41" s="15">
        <f t="shared" si="0"/>
        <v>78.674138755980877</v>
      </c>
      <c r="I41" s="3"/>
      <c r="J41" s="2"/>
      <c r="K41" s="2"/>
      <c r="L41" s="2"/>
      <c r="M41" s="1"/>
    </row>
    <row r="42" spans="1:13" ht="93.75" x14ac:dyDescent="0.3">
      <c r="A42" s="8" t="s">
        <v>34</v>
      </c>
      <c r="B42" s="7" t="s">
        <v>15</v>
      </c>
      <c r="C42" s="9">
        <v>920</v>
      </c>
      <c r="D42" s="10" t="s">
        <v>7</v>
      </c>
      <c r="E42" s="10" t="s">
        <v>7</v>
      </c>
      <c r="F42" s="54">
        <f t="shared" ref="F42:G42" si="4">F45</f>
        <v>13800</v>
      </c>
      <c r="G42" s="54">
        <f t="shared" si="4"/>
        <v>9000</v>
      </c>
      <c r="H42" s="15">
        <f t="shared" si="0"/>
        <v>65.217391304347828</v>
      </c>
      <c r="I42" s="11"/>
      <c r="J42" s="2"/>
      <c r="K42" s="2"/>
      <c r="L42" s="2"/>
      <c r="M42" s="1"/>
    </row>
    <row r="43" spans="1:13" ht="35.25" customHeight="1" x14ac:dyDescent="0.3">
      <c r="A43" s="83" t="s">
        <v>35</v>
      </c>
      <c r="B43" s="100" t="s">
        <v>84</v>
      </c>
      <c r="C43" s="85">
        <v>920</v>
      </c>
      <c r="D43" s="86" t="s">
        <v>16</v>
      </c>
      <c r="E43" s="21"/>
      <c r="F43" s="55"/>
      <c r="G43" s="55"/>
      <c r="H43" s="15"/>
      <c r="I43" s="3"/>
      <c r="J43" s="2"/>
      <c r="K43" s="2"/>
      <c r="L43" s="2"/>
      <c r="M43" s="1"/>
    </row>
    <row r="44" spans="1:13" ht="34.5" customHeight="1" x14ac:dyDescent="0.3">
      <c r="A44" s="83"/>
      <c r="B44" s="100"/>
      <c r="C44" s="85"/>
      <c r="D44" s="86"/>
      <c r="E44" s="22"/>
      <c r="F44" s="55"/>
      <c r="G44" s="55"/>
      <c r="H44" s="15"/>
      <c r="I44" s="3"/>
      <c r="J44" s="2"/>
      <c r="K44" s="2"/>
      <c r="L44" s="2"/>
      <c r="M44" s="1"/>
    </row>
    <row r="45" spans="1:13" ht="49.5" x14ac:dyDescent="0.3">
      <c r="A45" s="83"/>
      <c r="B45" s="100"/>
      <c r="C45" s="85"/>
      <c r="D45" s="86"/>
      <c r="E45" s="23" t="s">
        <v>17</v>
      </c>
      <c r="F45" s="55">
        <v>13800</v>
      </c>
      <c r="G45" s="55">
        <v>9000</v>
      </c>
      <c r="H45" s="15">
        <f t="shared" si="0"/>
        <v>65.217391304347828</v>
      </c>
      <c r="I45" s="61" t="s">
        <v>103</v>
      </c>
      <c r="J45" s="2"/>
      <c r="K45" s="2"/>
      <c r="L45" s="2"/>
      <c r="M45" s="1"/>
    </row>
    <row r="46" spans="1:13" ht="75" x14ac:dyDescent="0.3">
      <c r="A46" s="8" t="s">
        <v>45</v>
      </c>
      <c r="B46" s="7" t="s">
        <v>18</v>
      </c>
      <c r="C46" s="9">
        <v>920</v>
      </c>
      <c r="D46" s="10" t="s">
        <v>7</v>
      </c>
      <c r="E46" s="10" t="s">
        <v>7</v>
      </c>
      <c r="F46" s="54">
        <f>F49+F53++F57+F60+F63+F66+F74+F68+F71</f>
        <v>1676393</v>
      </c>
      <c r="G46" s="54">
        <f>G49+G53++G57+G60+G63+G66+G74+G68+G71</f>
        <v>1457388.51</v>
      </c>
      <c r="H46" s="15">
        <f t="shared" si="0"/>
        <v>86.935969668210262</v>
      </c>
      <c r="I46" s="11"/>
      <c r="J46" s="2"/>
      <c r="K46" s="2"/>
      <c r="L46" s="2"/>
      <c r="M46" s="1"/>
    </row>
    <row r="47" spans="1:13" ht="2.25" customHeight="1" x14ac:dyDescent="0.3">
      <c r="A47" s="101" t="s">
        <v>36</v>
      </c>
      <c r="B47" s="91" t="s">
        <v>85</v>
      </c>
      <c r="C47" s="85">
        <v>920</v>
      </c>
      <c r="D47" s="86" t="s">
        <v>19</v>
      </c>
      <c r="E47" s="21"/>
      <c r="F47" s="55"/>
      <c r="G47" s="55"/>
      <c r="H47" s="15"/>
      <c r="I47" s="3"/>
      <c r="J47" s="2"/>
      <c r="K47" s="2"/>
      <c r="L47" s="2"/>
      <c r="M47" s="1"/>
    </row>
    <row r="48" spans="1:13" ht="19.5" x14ac:dyDescent="0.3">
      <c r="A48" s="102"/>
      <c r="B48" s="92"/>
      <c r="C48" s="85"/>
      <c r="D48" s="86"/>
      <c r="E48" s="22"/>
      <c r="F48" s="55"/>
      <c r="G48" s="55"/>
      <c r="H48" s="15"/>
      <c r="I48" s="3"/>
      <c r="J48" s="2"/>
      <c r="K48" s="2"/>
      <c r="L48" s="2"/>
      <c r="M48" s="1"/>
    </row>
    <row r="49" spans="1:13" ht="39.75" customHeight="1" x14ac:dyDescent="0.3">
      <c r="A49" s="102"/>
      <c r="B49" s="92"/>
      <c r="C49" s="85"/>
      <c r="D49" s="86"/>
      <c r="E49" s="51" t="s">
        <v>86</v>
      </c>
      <c r="F49" s="55">
        <v>21000</v>
      </c>
      <c r="G49" s="55">
        <v>9157.92</v>
      </c>
      <c r="H49" s="15">
        <f t="shared" si="0"/>
        <v>43.609142857142857</v>
      </c>
      <c r="I49" s="3"/>
      <c r="J49" s="2"/>
      <c r="K49" s="2"/>
      <c r="L49" s="2"/>
      <c r="M49" s="1"/>
    </row>
    <row r="50" spans="1:13" ht="20.25" customHeight="1" x14ac:dyDescent="0.3">
      <c r="A50" s="103"/>
      <c r="B50" s="93"/>
      <c r="C50" s="28"/>
      <c r="D50" s="27"/>
      <c r="E50" s="30"/>
      <c r="F50" s="55"/>
      <c r="G50" s="55"/>
      <c r="H50" s="15"/>
      <c r="I50" s="3"/>
      <c r="J50" s="2"/>
      <c r="K50" s="2"/>
      <c r="L50" s="2"/>
      <c r="M50" s="1"/>
    </row>
    <row r="51" spans="1:13" ht="15" customHeight="1" x14ac:dyDescent="0.3">
      <c r="A51" s="101" t="s">
        <v>37</v>
      </c>
      <c r="B51" s="91" t="s">
        <v>87</v>
      </c>
      <c r="C51" s="94">
        <v>920</v>
      </c>
      <c r="D51" s="97" t="s">
        <v>19</v>
      </c>
      <c r="E51" s="21"/>
      <c r="F51" s="55"/>
      <c r="G51" s="55"/>
      <c r="H51" s="15"/>
      <c r="I51" s="107" t="s">
        <v>103</v>
      </c>
      <c r="J51" s="2"/>
      <c r="K51" s="2"/>
      <c r="L51" s="2"/>
      <c r="M51" s="1"/>
    </row>
    <row r="52" spans="1:13" ht="19.5" x14ac:dyDescent="0.3">
      <c r="A52" s="102"/>
      <c r="B52" s="92"/>
      <c r="C52" s="95"/>
      <c r="D52" s="98"/>
      <c r="E52" s="22"/>
      <c r="F52" s="55"/>
      <c r="G52" s="55"/>
      <c r="H52" s="15"/>
      <c r="I52" s="108"/>
      <c r="J52" s="2"/>
      <c r="K52" s="2"/>
      <c r="L52" s="2"/>
      <c r="M52" s="1"/>
    </row>
    <row r="53" spans="1:13" ht="24.75" customHeight="1" x14ac:dyDescent="0.3">
      <c r="A53" s="102"/>
      <c r="B53" s="92"/>
      <c r="C53" s="95"/>
      <c r="D53" s="98"/>
      <c r="E53" s="51" t="s">
        <v>88</v>
      </c>
      <c r="F53" s="55">
        <v>10000</v>
      </c>
      <c r="G53" s="55">
        <v>0</v>
      </c>
      <c r="H53" s="15">
        <f t="shared" si="0"/>
        <v>0</v>
      </c>
      <c r="I53" s="109"/>
      <c r="J53" s="2"/>
      <c r="K53" s="2"/>
      <c r="L53" s="2"/>
      <c r="M53" s="1"/>
    </row>
    <row r="54" spans="1:13" ht="27" customHeight="1" x14ac:dyDescent="0.3">
      <c r="A54" s="103"/>
      <c r="B54" s="93"/>
      <c r="C54" s="96"/>
      <c r="D54" s="99"/>
      <c r="E54" s="29"/>
      <c r="F54" s="55"/>
      <c r="G54" s="55"/>
      <c r="H54" s="15"/>
      <c r="I54" s="3"/>
      <c r="J54" s="2"/>
      <c r="K54" s="2"/>
      <c r="L54" s="2"/>
      <c r="M54" s="1"/>
    </row>
    <row r="55" spans="1:13" ht="27.75" customHeight="1" x14ac:dyDescent="0.3">
      <c r="A55" s="83" t="s">
        <v>38</v>
      </c>
      <c r="B55" s="100" t="s">
        <v>90</v>
      </c>
      <c r="C55" s="85">
        <v>920</v>
      </c>
      <c r="D55" s="86" t="s">
        <v>20</v>
      </c>
      <c r="E55" s="21"/>
      <c r="F55" s="55"/>
      <c r="G55" s="55"/>
      <c r="H55" s="15"/>
      <c r="I55" s="107" t="s">
        <v>103</v>
      </c>
      <c r="J55" s="2"/>
      <c r="K55" s="2"/>
      <c r="L55" s="2"/>
      <c r="M55" s="1"/>
    </row>
    <row r="56" spans="1:13" ht="25.5" customHeight="1" x14ac:dyDescent="0.3">
      <c r="A56" s="83"/>
      <c r="B56" s="100"/>
      <c r="C56" s="85"/>
      <c r="D56" s="86"/>
      <c r="E56" s="22"/>
      <c r="F56" s="55"/>
      <c r="G56" s="55"/>
      <c r="H56" s="15"/>
      <c r="I56" s="108"/>
      <c r="J56" s="2"/>
      <c r="K56" s="2"/>
      <c r="L56" s="2"/>
      <c r="M56" s="1"/>
    </row>
    <row r="57" spans="1:13" ht="18" customHeight="1" x14ac:dyDescent="0.3">
      <c r="A57" s="83"/>
      <c r="B57" s="100"/>
      <c r="C57" s="85"/>
      <c r="D57" s="86"/>
      <c r="E57" s="51" t="s">
        <v>89</v>
      </c>
      <c r="F57" s="55">
        <v>14000</v>
      </c>
      <c r="G57" s="55">
        <v>0</v>
      </c>
      <c r="H57" s="15">
        <f t="shared" si="0"/>
        <v>0</v>
      </c>
      <c r="I57" s="109"/>
      <c r="J57" s="2"/>
      <c r="K57" s="2"/>
      <c r="L57" s="2"/>
      <c r="M57" s="1"/>
    </row>
    <row r="58" spans="1:13" ht="1.5" hidden="1" customHeight="1" x14ac:dyDescent="0.3">
      <c r="A58" s="83" t="s">
        <v>39</v>
      </c>
      <c r="B58" s="90" t="s">
        <v>91</v>
      </c>
      <c r="C58" s="85">
        <v>920</v>
      </c>
      <c r="D58" s="86" t="s">
        <v>20</v>
      </c>
      <c r="E58" s="21"/>
      <c r="F58" s="55"/>
      <c r="G58" s="55"/>
      <c r="H58" s="15"/>
      <c r="I58" s="3"/>
      <c r="J58" s="2"/>
      <c r="K58" s="2"/>
      <c r="L58" s="2"/>
      <c r="M58" s="1"/>
    </row>
    <row r="59" spans="1:13" ht="19.5" x14ac:dyDescent="0.3">
      <c r="A59" s="83"/>
      <c r="B59" s="90"/>
      <c r="C59" s="85"/>
      <c r="D59" s="86"/>
      <c r="E59" s="22"/>
      <c r="F59" s="55"/>
      <c r="G59" s="55"/>
      <c r="H59" s="15"/>
      <c r="I59" s="3"/>
      <c r="J59" s="2"/>
      <c r="K59" s="2"/>
      <c r="L59" s="2"/>
      <c r="M59" s="1"/>
    </row>
    <row r="60" spans="1:13" ht="49.5" x14ac:dyDescent="0.3">
      <c r="A60" s="83"/>
      <c r="B60" s="90"/>
      <c r="C60" s="85"/>
      <c r="D60" s="86"/>
      <c r="E60" s="51" t="s">
        <v>92</v>
      </c>
      <c r="F60" s="55">
        <v>30000</v>
      </c>
      <c r="G60" s="55">
        <v>0</v>
      </c>
      <c r="H60" s="15">
        <f t="shared" ref="H60:H66" si="5">G60/F60*100</f>
        <v>0</v>
      </c>
      <c r="I60" s="61" t="s">
        <v>103</v>
      </c>
      <c r="J60" s="2"/>
      <c r="K60" s="2"/>
      <c r="L60" s="2"/>
      <c r="M60" s="1"/>
    </row>
    <row r="61" spans="1:13" ht="2.25" customHeight="1" x14ac:dyDescent="0.3">
      <c r="A61" s="83" t="s">
        <v>40</v>
      </c>
      <c r="B61" s="90" t="s">
        <v>22</v>
      </c>
      <c r="C61" s="85">
        <v>920</v>
      </c>
      <c r="D61" s="86" t="s">
        <v>20</v>
      </c>
      <c r="E61" s="21"/>
      <c r="F61" s="55"/>
      <c r="G61" s="55"/>
      <c r="H61" s="15"/>
      <c r="I61" s="3"/>
      <c r="J61" s="2"/>
      <c r="K61" s="2"/>
      <c r="L61" s="2"/>
      <c r="M61" s="1"/>
    </row>
    <row r="62" spans="1:13" ht="19.5" x14ac:dyDescent="0.3">
      <c r="A62" s="83"/>
      <c r="B62" s="90"/>
      <c r="C62" s="85"/>
      <c r="D62" s="86"/>
      <c r="E62" s="22"/>
      <c r="F62" s="55"/>
      <c r="G62" s="55"/>
      <c r="H62" s="15"/>
      <c r="I62" s="3"/>
      <c r="J62" s="2"/>
      <c r="K62" s="2"/>
      <c r="L62" s="2"/>
      <c r="M62" s="1"/>
    </row>
    <row r="63" spans="1:13" ht="19.5" x14ac:dyDescent="0.3">
      <c r="A63" s="83"/>
      <c r="B63" s="90"/>
      <c r="C63" s="85"/>
      <c r="D63" s="86"/>
      <c r="E63" s="23" t="s">
        <v>23</v>
      </c>
      <c r="F63" s="55">
        <v>657691</v>
      </c>
      <c r="G63" s="55">
        <v>634940</v>
      </c>
      <c r="H63" s="15">
        <f t="shared" si="5"/>
        <v>96.540776747743237</v>
      </c>
      <c r="I63" s="3"/>
      <c r="J63" s="2"/>
      <c r="K63" s="2"/>
      <c r="L63" s="2"/>
      <c r="M63" s="1"/>
    </row>
    <row r="64" spans="1:13" ht="5.25" customHeight="1" x14ac:dyDescent="0.3">
      <c r="A64" s="83" t="s">
        <v>41</v>
      </c>
      <c r="B64" s="104" t="s">
        <v>43</v>
      </c>
      <c r="C64" s="85">
        <v>920</v>
      </c>
      <c r="D64" s="86" t="s">
        <v>24</v>
      </c>
      <c r="E64" s="21"/>
      <c r="F64" s="55"/>
      <c r="G64" s="55"/>
      <c r="H64" s="15"/>
      <c r="I64" s="3"/>
      <c r="J64" s="2"/>
      <c r="K64" s="2"/>
      <c r="L64" s="2"/>
      <c r="M64" s="1"/>
    </row>
    <row r="65" spans="1:13" ht="19.5" x14ac:dyDescent="0.3">
      <c r="A65" s="83"/>
      <c r="B65" s="105"/>
      <c r="C65" s="85"/>
      <c r="D65" s="86"/>
      <c r="E65" s="22"/>
      <c r="F65" s="55"/>
      <c r="G65" s="55"/>
      <c r="H65" s="15"/>
      <c r="I65" s="3"/>
      <c r="J65" s="2"/>
      <c r="K65" s="2"/>
      <c r="L65" s="2"/>
      <c r="M65" s="1"/>
    </row>
    <row r="66" spans="1:13" ht="52.5" customHeight="1" x14ac:dyDescent="0.3">
      <c r="A66" s="83"/>
      <c r="B66" s="106"/>
      <c r="C66" s="85"/>
      <c r="D66" s="86"/>
      <c r="E66" s="23" t="s">
        <v>25</v>
      </c>
      <c r="F66" s="55">
        <v>260427</v>
      </c>
      <c r="G66" s="55">
        <v>250246.54</v>
      </c>
      <c r="H66" s="15">
        <f t="shared" si="5"/>
        <v>96.090858474735725</v>
      </c>
      <c r="I66" s="61"/>
      <c r="J66" s="2"/>
      <c r="K66" s="2"/>
      <c r="L66" s="2"/>
      <c r="M66" s="1"/>
    </row>
    <row r="67" spans="1:13" ht="19.5" customHeight="1" x14ac:dyDescent="0.3">
      <c r="A67" s="101" t="s">
        <v>42</v>
      </c>
      <c r="B67" s="104" t="s">
        <v>109</v>
      </c>
      <c r="C67" s="97" t="s">
        <v>95</v>
      </c>
      <c r="D67" s="97" t="s">
        <v>21</v>
      </c>
      <c r="E67" s="20"/>
      <c r="F67" s="55"/>
      <c r="G67" s="55"/>
      <c r="H67" s="15"/>
      <c r="I67" s="61"/>
      <c r="J67" s="2"/>
      <c r="K67" s="2"/>
      <c r="L67" s="2"/>
      <c r="M67" s="1"/>
    </row>
    <row r="68" spans="1:13" ht="16.5" customHeight="1" x14ac:dyDescent="0.3">
      <c r="A68" s="102"/>
      <c r="B68" s="105"/>
      <c r="C68" s="98"/>
      <c r="D68" s="98"/>
      <c r="E68" s="20" t="s">
        <v>93</v>
      </c>
      <c r="F68" s="55">
        <v>326275</v>
      </c>
      <c r="G68" s="55">
        <v>241044.05</v>
      </c>
      <c r="H68" s="15">
        <f t="shared" ref="H68" si="6">G68/F68*100</f>
        <v>73.877572599800772</v>
      </c>
      <c r="I68" s="61"/>
      <c r="J68" s="2"/>
      <c r="K68" s="2"/>
      <c r="L68" s="2"/>
      <c r="M68" s="1"/>
    </row>
    <row r="69" spans="1:13" ht="18" customHeight="1" x14ac:dyDescent="0.3">
      <c r="A69" s="103"/>
      <c r="B69" s="106"/>
      <c r="C69" s="99"/>
      <c r="D69" s="99"/>
      <c r="E69" s="32"/>
      <c r="F69" s="55"/>
      <c r="G69" s="55"/>
      <c r="H69" s="15"/>
      <c r="I69" s="61"/>
      <c r="J69" s="2"/>
      <c r="K69" s="2"/>
      <c r="L69" s="2"/>
      <c r="M69" s="1"/>
    </row>
    <row r="70" spans="1:13" ht="30.75" customHeight="1" x14ac:dyDescent="0.3">
      <c r="A70" s="101" t="s">
        <v>42</v>
      </c>
      <c r="B70" s="104" t="s">
        <v>108</v>
      </c>
      <c r="C70" s="97" t="s">
        <v>95</v>
      </c>
      <c r="D70" s="97" t="s">
        <v>24</v>
      </c>
      <c r="E70" s="20"/>
      <c r="F70" s="55"/>
      <c r="G70" s="55"/>
      <c r="H70" s="15"/>
      <c r="I70" s="61"/>
      <c r="J70" s="2"/>
      <c r="K70" s="2"/>
      <c r="L70" s="2"/>
      <c r="M70" s="1"/>
    </row>
    <row r="71" spans="1:13" ht="24.75" customHeight="1" x14ac:dyDescent="0.3">
      <c r="A71" s="102"/>
      <c r="B71" s="105"/>
      <c r="C71" s="98"/>
      <c r="D71" s="98"/>
      <c r="E71" s="20" t="s">
        <v>107</v>
      </c>
      <c r="F71" s="55">
        <v>322000</v>
      </c>
      <c r="G71" s="55">
        <v>322000</v>
      </c>
      <c r="H71" s="15">
        <f t="shared" ref="H71" si="7">G71/F71*100</f>
        <v>100</v>
      </c>
      <c r="I71" s="61"/>
      <c r="J71" s="2"/>
      <c r="K71" s="2"/>
      <c r="L71" s="2"/>
      <c r="M71" s="1"/>
    </row>
    <row r="72" spans="1:13" ht="46.5" customHeight="1" x14ac:dyDescent="0.3">
      <c r="A72" s="103"/>
      <c r="B72" s="106"/>
      <c r="C72" s="99"/>
      <c r="D72" s="99"/>
      <c r="E72" s="32"/>
      <c r="F72" s="55"/>
      <c r="G72" s="55"/>
      <c r="H72" s="15"/>
      <c r="I72" s="61"/>
      <c r="J72" s="2"/>
      <c r="K72" s="2"/>
      <c r="L72" s="2"/>
      <c r="M72" s="1"/>
    </row>
    <row r="73" spans="1:13" ht="41.25" customHeight="1" x14ac:dyDescent="0.3">
      <c r="A73" s="101" t="s">
        <v>42</v>
      </c>
      <c r="B73" s="110" t="s">
        <v>110</v>
      </c>
      <c r="C73" s="97" t="s">
        <v>95</v>
      </c>
      <c r="D73" s="97" t="s">
        <v>24</v>
      </c>
      <c r="E73" s="20"/>
      <c r="F73" s="55"/>
      <c r="G73" s="55"/>
      <c r="H73" s="15"/>
      <c r="I73" s="107" t="s">
        <v>103</v>
      </c>
      <c r="J73" s="2"/>
      <c r="K73" s="2"/>
      <c r="L73" s="2"/>
      <c r="M73" s="1"/>
    </row>
    <row r="74" spans="1:13" ht="26.25" customHeight="1" x14ac:dyDescent="0.3">
      <c r="A74" s="102"/>
      <c r="B74" s="111"/>
      <c r="C74" s="98"/>
      <c r="D74" s="98"/>
      <c r="E74" s="20" t="s">
        <v>111</v>
      </c>
      <c r="F74" s="55">
        <v>35000</v>
      </c>
      <c r="G74" s="55">
        <v>0</v>
      </c>
      <c r="H74" s="15">
        <f t="shared" ref="H74" si="8">G74/F74*100</f>
        <v>0</v>
      </c>
      <c r="I74" s="108"/>
      <c r="J74" s="2"/>
      <c r="K74" s="2"/>
      <c r="L74" s="2"/>
      <c r="M74" s="1"/>
    </row>
    <row r="75" spans="1:13" ht="25.5" customHeight="1" x14ac:dyDescent="0.3">
      <c r="A75" s="103"/>
      <c r="B75" s="112"/>
      <c r="C75" s="99"/>
      <c r="D75" s="99"/>
      <c r="E75" s="32"/>
      <c r="F75" s="55"/>
      <c r="G75" s="55"/>
      <c r="H75" s="15"/>
      <c r="I75" s="109"/>
      <c r="J75" s="2"/>
      <c r="K75" s="2"/>
      <c r="L75" s="2"/>
      <c r="M75" s="1"/>
    </row>
    <row r="76" spans="1:13" ht="76.5" customHeight="1" x14ac:dyDescent="0.3">
      <c r="A76" s="38"/>
      <c r="B76" s="7" t="s">
        <v>96</v>
      </c>
      <c r="C76" s="9">
        <v>920</v>
      </c>
      <c r="D76" s="10" t="s">
        <v>7</v>
      </c>
      <c r="E76" s="10" t="s">
        <v>7</v>
      </c>
      <c r="F76" s="56">
        <f>F79+F82</f>
        <v>779650.5</v>
      </c>
      <c r="G76" s="56">
        <f>G79+G82</f>
        <v>773005</v>
      </c>
      <c r="H76" s="15">
        <f t="shared" ref="H76" si="9">G76/F76*100</f>
        <v>99.147630893586296</v>
      </c>
      <c r="I76" s="7"/>
      <c r="J76" s="2"/>
      <c r="K76" s="2"/>
      <c r="L76" s="2"/>
      <c r="M76" s="1"/>
    </row>
    <row r="77" spans="1:13" ht="25.5" customHeight="1" x14ac:dyDescent="0.3">
      <c r="A77" s="101"/>
      <c r="B77" s="110" t="s">
        <v>97</v>
      </c>
      <c r="C77" s="94">
        <v>920</v>
      </c>
      <c r="D77" s="97" t="s">
        <v>10</v>
      </c>
      <c r="E77" s="62"/>
      <c r="F77" s="55"/>
      <c r="G77" s="55"/>
      <c r="H77" s="15"/>
      <c r="I77" s="3"/>
      <c r="J77" s="2"/>
      <c r="K77" s="2"/>
      <c r="L77" s="2"/>
      <c r="M77" s="1"/>
    </row>
    <row r="78" spans="1:13" ht="27.75" customHeight="1" x14ac:dyDescent="0.3">
      <c r="A78" s="102"/>
      <c r="B78" s="111"/>
      <c r="C78" s="95"/>
      <c r="D78" s="98"/>
      <c r="E78" s="63"/>
      <c r="F78" s="55"/>
      <c r="G78" s="55"/>
      <c r="H78" s="15"/>
      <c r="I78" s="3"/>
      <c r="J78" s="2"/>
      <c r="K78" s="2"/>
      <c r="L78" s="2"/>
      <c r="M78" s="1"/>
    </row>
    <row r="79" spans="1:13" ht="19.5" customHeight="1" x14ac:dyDescent="0.3">
      <c r="A79" s="103"/>
      <c r="B79" s="112"/>
      <c r="C79" s="96"/>
      <c r="D79" s="99"/>
      <c r="E79" s="64" t="s">
        <v>102</v>
      </c>
      <c r="F79" s="55">
        <v>749150.5</v>
      </c>
      <c r="G79" s="55">
        <v>749005</v>
      </c>
      <c r="H79" s="15">
        <f t="shared" ref="H79" si="10">G79/F79*100</f>
        <v>99.980578001349528</v>
      </c>
      <c r="I79" s="3"/>
      <c r="J79" s="2"/>
      <c r="K79" s="2"/>
      <c r="L79" s="2"/>
      <c r="M79" s="1"/>
    </row>
    <row r="80" spans="1:13" ht="28.5" customHeight="1" x14ac:dyDescent="0.3">
      <c r="A80" s="101"/>
      <c r="B80" s="110" t="s">
        <v>112</v>
      </c>
      <c r="C80" s="94">
        <v>920</v>
      </c>
      <c r="D80" s="97" t="s">
        <v>24</v>
      </c>
      <c r="E80" s="42"/>
      <c r="F80" s="55"/>
      <c r="G80" s="55"/>
      <c r="H80" s="15"/>
      <c r="I80" s="107"/>
      <c r="J80" s="2"/>
      <c r="K80" s="2"/>
      <c r="L80" s="2"/>
      <c r="M80" s="1"/>
    </row>
    <row r="81" spans="1:13" ht="23.25" customHeight="1" x14ac:dyDescent="0.3">
      <c r="A81" s="102"/>
      <c r="B81" s="111"/>
      <c r="C81" s="95"/>
      <c r="D81" s="98"/>
      <c r="E81" s="43"/>
      <c r="F81" s="55"/>
      <c r="G81" s="55"/>
      <c r="H81" s="15"/>
      <c r="I81" s="108"/>
      <c r="J81" s="2"/>
      <c r="K81" s="2"/>
      <c r="L81" s="2"/>
      <c r="M81" s="1"/>
    </row>
    <row r="82" spans="1:13" ht="25.5" customHeight="1" x14ac:dyDescent="0.3">
      <c r="A82" s="103"/>
      <c r="B82" s="112"/>
      <c r="C82" s="96"/>
      <c r="D82" s="99"/>
      <c r="E82" s="64" t="s">
        <v>113</v>
      </c>
      <c r="F82" s="55">
        <v>30500</v>
      </c>
      <c r="G82" s="55">
        <v>24000</v>
      </c>
      <c r="H82" s="15">
        <f t="shared" ref="H82" si="11">G82/F82*100</f>
        <v>78.688524590163937</v>
      </c>
      <c r="I82" s="108"/>
      <c r="J82" s="2"/>
      <c r="K82" s="2"/>
      <c r="L82" s="2"/>
      <c r="M82" s="1"/>
    </row>
    <row r="83" spans="1:13" ht="18.75" x14ac:dyDescent="0.3">
      <c r="A83" s="2"/>
      <c r="B83" s="2"/>
      <c r="C83" s="4"/>
      <c r="D83" s="6"/>
      <c r="E83" s="6"/>
      <c r="F83" s="16"/>
      <c r="G83" s="2"/>
      <c r="H83" s="2"/>
      <c r="I83" s="78"/>
      <c r="J83" s="2"/>
      <c r="K83" s="2"/>
      <c r="L83" s="2"/>
      <c r="M83" s="1"/>
    </row>
    <row r="84" spans="1:13" ht="18.75" x14ac:dyDescent="0.3">
      <c r="A84" s="2"/>
      <c r="B84" s="2" t="s">
        <v>59</v>
      </c>
      <c r="C84" s="4"/>
      <c r="D84" s="6"/>
      <c r="E84" s="6" t="s">
        <v>61</v>
      </c>
      <c r="F84" s="16"/>
      <c r="G84" s="2"/>
      <c r="H84" s="2"/>
      <c r="I84" s="77"/>
      <c r="J84" s="2"/>
      <c r="K84" s="2"/>
      <c r="L84" s="2"/>
      <c r="M84" s="1"/>
    </row>
    <row r="85" spans="1:13" ht="18.75" x14ac:dyDescent="0.3">
      <c r="A85" s="2"/>
      <c r="B85" s="2"/>
      <c r="C85" s="4"/>
      <c r="D85" s="6"/>
      <c r="E85" s="6"/>
      <c r="F85" s="16"/>
      <c r="G85" s="2"/>
      <c r="H85" s="2"/>
      <c r="I85" s="2"/>
      <c r="J85" s="2"/>
      <c r="K85" s="2"/>
      <c r="L85" s="2"/>
      <c r="M85" s="1"/>
    </row>
    <row r="86" spans="1:13" ht="19.5" customHeight="1" x14ac:dyDescent="0.3">
      <c r="A86" s="2"/>
      <c r="B86" s="2" t="s">
        <v>60</v>
      </c>
      <c r="C86" s="4"/>
      <c r="D86" s="6"/>
      <c r="E86" s="82" t="s">
        <v>62</v>
      </c>
      <c r="F86" s="82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4"/>
      <c r="D87" s="6"/>
      <c r="E87" s="6"/>
      <c r="F87" s="16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4"/>
      <c r="D88" s="6"/>
      <c r="E88" s="6"/>
      <c r="F88" s="16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4"/>
      <c r="D89" s="6"/>
      <c r="E89" s="6"/>
      <c r="F89" s="16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4"/>
      <c r="D90" s="6"/>
      <c r="E90" s="6"/>
      <c r="F90" s="16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4"/>
      <c r="D91" s="6"/>
      <c r="E91" s="6"/>
      <c r="F91" s="16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4"/>
      <c r="D92" s="6"/>
      <c r="E92" s="6"/>
      <c r="F92" s="16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4"/>
      <c r="D93" s="6"/>
      <c r="E93" s="6"/>
      <c r="F93" s="16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4"/>
      <c r="D94" s="6"/>
      <c r="E94" s="6"/>
      <c r="F94" s="16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4"/>
      <c r="D95" s="6"/>
      <c r="E95" s="6"/>
      <c r="F95" s="16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4"/>
      <c r="D96" s="6"/>
      <c r="E96" s="6"/>
      <c r="F96" s="16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4"/>
      <c r="D97" s="6"/>
      <c r="E97" s="6"/>
      <c r="F97" s="16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4"/>
      <c r="D98" s="6"/>
      <c r="E98" s="6"/>
      <c r="F98" s="16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4"/>
      <c r="D99" s="6"/>
      <c r="E99" s="6"/>
      <c r="F99" s="16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4"/>
      <c r="D100" s="6"/>
      <c r="E100" s="6"/>
      <c r="F100" s="16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4"/>
      <c r="D101" s="6"/>
      <c r="E101" s="6"/>
      <c r="F101" s="16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4"/>
      <c r="D102" s="6"/>
      <c r="E102" s="6"/>
      <c r="F102" s="16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4"/>
      <c r="D103" s="6"/>
      <c r="E103" s="6"/>
      <c r="F103" s="16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4"/>
      <c r="D104" s="6"/>
      <c r="E104" s="6"/>
      <c r="F104" s="16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4"/>
      <c r="D105" s="6"/>
      <c r="E105" s="6"/>
      <c r="F105" s="16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4"/>
      <c r="D106" s="6"/>
      <c r="E106" s="6"/>
      <c r="F106" s="16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4"/>
      <c r="D107" s="6"/>
      <c r="E107" s="6"/>
      <c r="F107" s="16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4"/>
      <c r="D108" s="6"/>
      <c r="E108" s="6"/>
      <c r="F108" s="16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4"/>
      <c r="D109" s="6"/>
      <c r="E109" s="6"/>
      <c r="F109" s="16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4"/>
      <c r="D110" s="6"/>
      <c r="E110" s="6"/>
      <c r="F110" s="16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4"/>
      <c r="D111" s="6"/>
      <c r="E111" s="6"/>
      <c r="F111" s="16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4"/>
      <c r="D112" s="6"/>
      <c r="E112" s="6"/>
      <c r="F112" s="16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4"/>
      <c r="D113" s="6"/>
      <c r="E113" s="6"/>
      <c r="F113" s="16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4"/>
      <c r="D114" s="6"/>
      <c r="E114" s="6"/>
      <c r="F114" s="16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4"/>
      <c r="D115" s="6"/>
      <c r="E115" s="6"/>
      <c r="F115" s="16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4"/>
      <c r="D116" s="6"/>
      <c r="E116" s="6"/>
      <c r="F116" s="16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4"/>
      <c r="D117" s="6"/>
      <c r="E117" s="6"/>
      <c r="F117" s="16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4"/>
      <c r="D118" s="6"/>
      <c r="E118" s="6"/>
      <c r="F118" s="16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4"/>
      <c r="D119" s="6"/>
      <c r="E119" s="6"/>
      <c r="F119" s="16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4"/>
      <c r="D120" s="6"/>
      <c r="E120" s="6"/>
      <c r="F120" s="16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4"/>
      <c r="D121" s="6"/>
      <c r="E121" s="6"/>
      <c r="F121" s="16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4"/>
      <c r="D122" s="6"/>
      <c r="E122" s="6"/>
      <c r="F122" s="16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4"/>
      <c r="D123" s="6"/>
      <c r="E123" s="6"/>
      <c r="F123" s="16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4"/>
      <c r="D124" s="6"/>
      <c r="E124" s="6"/>
      <c r="F124" s="16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4"/>
      <c r="D125" s="6"/>
      <c r="E125" s="6"/>
      <c r="F125" s="16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4"/>
      <c r="D126" s="6"/>
      <c r="E126" s="6"/>
      <c r="F126" s="16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4"/>
      <c r="D127" s="6"/>
      <c r="E127" s="6"/>
      <c r="F127" s="16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4"/>
      <c r="D128" s="6"/>
      <c r="E128" s="6"/>
      <c r="F128" s="16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4"/>
      <c r="D129" s="6"/>
      <c r="E129" s="6"/>
      <c r="F129" s="16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4"/>
      <c r="D130" s="6"/>
      <c r="E130" s="6"/>
      <c r="F130" s="16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4"/>
      <c r="D131" s="6"/>
      <c r="E131" s="6"/>
      <c r="F131" s="16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4"/>
      <c r="D132" s="6"/>
      <c r="E132" s="6"/>
      <c r="F132" s="16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4"/>
      <c r="D133" s="6"/>
      <c r="E133" s="6"/>
      <c r="F133" s="16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4"/>
      <c r="D134" s="6"/>
      <c r="E134" s="6"/>
      <c r="F134" s="16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4"/>
      <c r="D135" s="6"/>
      <c r="E135" s="6"/>
      <c r="F135" s="16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4"/>
      <c r="D136" s="6"/>
      <c r="E136" s="6"/>
      <c r="F136" s="16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4"/>
      <c r="D137" s="6"/>
      <c r="E137" s="6"/>
      <c r="F137" s="16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4"/>
      <c r="D138" s="6"/>
      <c r="E138" s="6"/>
      <c r="F138" s="16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4"/>
      <c r="D139" s="6"/>
      <c r="E139" s="6"/>
      <c r="F139" s="16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4"/>
      <c r="D140" s="6"/>
      <c r="E140" s="6"/>
      <c r="F140" s="16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4"/>
      <c r="D141" s="6"/>
      <c r="E141" s="6"/>
      <c r="F141" s="16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4"/>
      <c r="D142" s="6"/>
      <c r="E142" s="6"/>
      <c r="F142" s="16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4"/>
      <c r="D143" s="6"/>
      <c r="E143" s="6"/>
      <c r="F143" s="16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4"/>
      <c r="D144" s="6"/>
      <c r="E144" s="6"/>
      <c r="F144" s="16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4"/>
      <c r="D145" s="6"/>
      <c r="E145" s="6"/>
      <c r="F145" s="16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4"/>
      <c r="D146" s="6"/>
      <c r="E146" s="6"/>
      <c r="F146" s="16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4"/>
      <c r="D147" s="6"/>
      <c r="E147" s="6"/>
      <c r="F147" s="16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4"/>
      <c r="D148" s="6"/>
      <c r="E148" s="6"/>
      <c r="F148" s="16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4"/>
      <c r="D149" s="6"/>
      <c r="E149" s="6"/>
      <c r="F149" s="16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4"/>
      <c r="D150" s="6"/>
      <c r="E150" s="6"/>
      <c r="F150" s="16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4"/>
      <c r="D151" s="6"/>
      <c r="E151" s="6"/>
      <c r="F151" s="16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4"/>
      <c r="D152" s="6"/>
      <c r="E152" s="6"/>
      <c r="F152" s="16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4"/>
      <c r="D153" s="6"/>
      <c r="E153" s="6"/>
      <c r="F153" s="16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4"/>
      <c r="D154" s="6"/>
      <c r="E154" s="6"/>
      <c r="F154" s="16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4"/>
      <c r="D155" s="6"/>
      <c r="E155" s="6"/>
      <c r="F155" s="16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4"/>
      <c r="D156" s="6"/>
      <c r="E156" s="6"/>
      <c r="F156" s="16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4"/>
      <c r="D157" s="6"/>
      <c r="E157" s="6"/>
      <c r="F157" s="16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4"/>
      <c r="D158" s="6"/>
      <c r="E158" s="6"/>
      <c r="F158" s="16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4"/>
      <c r="D159" s="6"/>
      <c r="E159" s="6"/>
      <c r="F159" s="16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4"/>
      <c r="D160" s="6"/>
      <c r="E160" s="6"/>
      <c r="F160" s="16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4"/>
      <c r="D161" s="6"/>
      <c r="E161" s="6"/>
      <c r="F161" s="16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4"/>
      <c r="D162" s="6"/>
      <c r="E162" s="6"/>
      <c r="F162" s="16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4"/>
      <c r="D163" s="6"/>
      <c r="E163" s="6"/>
      <c r="F163" s="16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4"/>
      <c r="D164" s="6"/>
      <c r="E164" s="6"/>
      <c r="F164" s="16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4"/>
      <c r="D165" s="6"/>
      <c r="E165" s="6"/>
      <c r="F165" s="16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4"/>
      <c r="D166" s="6"/>
      <c r="E166" s="6"/>
      <c r="F166" s="16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4"/>
      <c r="D167" s="6"/>
      <c r="E167" s="6"/>
      <c r="F167" s="16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4"/>
      <c r="D168" s="6"/>
      <c r="E168" s="6"/>
      <c r="F168" s="16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4"/>
      <c r="D169" s="6"/>
      <c r="E169" s="6"/>
      <c r="F169" s="16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4"/>
      <c r="D170" s="6"/>
      <c r="E170" s="6"/>
      <c r="F170" s="16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4"/>
      <c r="D171" s="6"/>
      <c r="E171" s="6"/>
      <c r="F171" s="16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4"/>
      <c r="D172" s="6"/>
      <c r="E172" s="6"/>
      <c r="F172" s="16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4"/>
      <c r="D173" s="6"/>
      <c r="E173" s="6"/>
      <c r="F173" s="16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4"/>
      <c r="D174" s="6"/>
      <c r="E174" s="6"/>
      <c r="F174" s="16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4"/>
      <c r="D175" s="6"/>
      <c r="E175" s="6"/>
      <c r="F175" s="16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4"/>
      <c r="D176" s="6"/>
      <c r="E176" s="6"/>
      <c r="F176" s="16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4"/>
      <c r="D177" s="6"/>
      <c r="E177" s="6"/>
      <c r="F177" s="16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4"/>
      <c r="D178" s="6"/>
      <c r="E178" s="6"/>
      <c r="F178" s="16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4"/>
      <c r="D179" s="6"/>
      <c r="E179" s="6"/>
      <c r="F179" s="16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4"/>
      <c r="D180" s="6"/>
      <c r="E180" s="6"/>
      <c r="F180" s="16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4"/>
      <c r="D181" s="6"/>
      <c r="E181" s="6"/>
      <c r="F181" s="16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4"/>
      <c r="D182" s="6"/>
      <c r="E182" s="6"/>
      <c r="F182" s="16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4"/>
      <c r="D183" s="6"/>
      <c r="E183" s="6"/>
      <c r="F183" s="16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4"/>
      <c r="D184" s="6"/>
      <c r="E184" s="6"/>
      <c r="F184" s="16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4"/>
      <c r="D185" s="6"/>
      <c r="E185" s="6"/>
      <c r="F185" s="16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4"/>
      <c r="D186" s="6"/>
      <c r="E186" s="6"/>
      <c r="F186" s="16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4"/>
      <c r="D187" s="6"/>
      <c r="E187" s="6"/>
      <c r="F187" s="16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4"/>
      <c r="D188" s="6"/>
      <c r="E188" s="6"/>
      <c r="F188" s="16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4"/>
      <c r="D189" s="6"/>
      <c r="E189" s="6"/>
      <c r="F189" s="16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4"/>
      <c r="D190" s="6"/>
      <c r="E190" s="6"/>
      <c r="F190" s="16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4"/>
      <c r="D191" s="6"/>
      <c r="E191" s="6"/>
      <c r="F191" s="16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4"/>
      <c r="D192" s="6"/>
      <c r="E192" s="6"/>
      <c r="F192" s="16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4"/>
      <c r="D193" s="6"/>
      <c r="E193" s="6"/>
      <c r="F193" s="16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4"/>
      <c r="D194" s="6"/>
      <c r="E194" s="6"/>
      <c r="F194" s="16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4"/>
      <c r="D195" s="6"/>
      <c r="E195" s="6"/>
      <c r="F195" s="16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4"/>
      <c r="D196" s="6"/>
      <c r="E196" s="6"/>
      <c r="F196" s="16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4"/>
      <c r="D197" s="6"/>
      <c r="E197" s="6"/>
      <c r="F197" s="16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4"/>
      <c r="D198" s="6"/>
      <c r="E198" s="6"/>
      <c r="F198" s="16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4"/>
      <c r="D199" s="6"/>
      <c r="E199" s="6"/>
      <c r="F199" s="16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4"/>
      <c r="D200" s="6"/>
      <c r="E200" s="6"/>
      <c r="F200" s="16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4"/>
      <c r="D201" s="6"/>
      <c r="E201" s="6"/>
      <c r="F201" s="16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4"/>
      <c r="D202" s="6"/>
      <c r="E202" s="6"/>
      <c r="F202" s="16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4"/>
      <c r="D203" s="6"/>
      <c r="E203" s="6"/>
      <c r="F203" s="16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4"/>
      <c r="D204" s="6"/>
      <c r="E204" s="6"/>
      <c r="F204" s="16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4"/>
      <c r="D205" s="6"/>
      <c r="E205" s="6"/>
      <c r="F205" s="16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4"/>
      <c r="D206" s="6"/>
      <c r="E206" s="6"/>
      <c r="F206" s="16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4"/>
      <c r="D207" s="6"/>
      <c r="E207" s="6"/>
      <c r="F207" s="16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4"/>
      <c r="D208" s="6"/>
      <c r="E208" s="6"/>
      <c r="F208" s="16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4"/>
      <c r="D209" s="6"/>
      <c r="E209" s="6"/>
      <c r="F209" s="16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4"/>
      <c r="D210" s="6"/>
      <c r="E210" s="6"/>
      <c r="F210" s="16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4"/>
      <c r="D211" s="6"/>
      <c r="E211" s="6"/>
      <c r="F211" s="16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4"/>
      <c r="D212" s="6"/>
      <c r="E212" s="6"/>
      <c r="F212" s="16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4"/>
      <c r="D213" s="6"/>
      <c r="E213" s="6"/>
      <c r="F213" s="16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4"/>
      <c r="D214" s="6"/>
      <c r="E214" s="6"/>
      <c r="F214" s="16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4"/>
      <c r="D215" s="6"/>
      <c r="E215" s="6"/>
      <c r="F215" s="16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4"/>
      <c r="D216" s="6"/>
      <c r="E216" s="6"/>
      <c r="F216" s="16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4"/>
      <c r="D217" s="6"/>
      <c r="E217" s="6"/>
      <c r="F217" s="16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4"/>
      <c r="D218" s="6"/>
      <c r="E218" s="6"/>
      <c r="F218" s="16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4"/>
      <c r="D219" s="6"/>
      <c r="E219" s="6"/>
      <c r="F219" s="16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4"/>
      <c r="D220" s="6"/>
      <c r="E220" s="6"/>
      <c r="F220" s="16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4"/>
      <c r="D221" s="6"/>
      <c r="E221" s="6"/>
      <c r="F221" s="16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4"/>
      <c r="D222" s="6"/>
      <c r="E222" s="6"/>
      <c r="F222" s="16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4"/>
      <c r="D223" s="6"/>
      <c r="E223" s="6"/>
      <c r="F223" s="16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4"/>
      <c r="D224" s="6"/>
      <c r="E224" s="6"/>
      <c r="F224" s="16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4"/>
      <c r="D225" s="6"/>
      <c r="E225" s="6"/>
      <c r="F225" s="16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4"/>
      <c r="D226" s="6"/>
      <c r="E226" s="6"/>
      <c r="F226" s="16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4"/>
      <c r="D227" s="6"/>
      <c r="E227" s="6"/>
      <c r="F227" s="16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4"/>
      <c r="D228" s="6"/>
      <c r="E228" s="6"/>
      <c r="F228" s="16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4"/>
      <c r="D229" s="6"/>
      <c r="E229" s="6"/>
      <c r="F229" s="16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4"/>
      <c r="D230" s="6"/>
      <c r="E230" s="6"/>
      <c r="F230" s="16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4"/>
      <c r="D231" s="6"/>
      <c r="E231" s="6"/>
      <c r="F231" s="16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4"/>
      <c r="D232" s="6"/>
      <c r="E232" s="6"/>
      <c r="F232" s="16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4"/>
      <c r="D233" s="6"/>
      <c r="E233" s="6"/>
      <c r="F233" s="16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4"/>
      <c r="D234" s="6"/>
      <c r="E234" s="6"/>
      <c r="F234" s="16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4"/>
      <c r="D235" s="6"/>
      <c r="E235" s="6"/>
      <c r="F235" s="16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4"/>
      <c r="D236" s="6"/>
      <c r="E236" s="6"/>
      <c r="F236" s="16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4"/>
      <c r="D237" s="6"/>
      <c r="E237" s="6"/>
      <c r="F237" s="16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4"/>
      <c r="D238" s="6"/>
      <c r="E238" s="6"/>
      <c r="F238" s="16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4"/>
      <c r="D239" s="4"/>
      <c r="E239" s="4"/>
      <c r="F239" s="16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4"/>
      <c r="D240" s="4"/>
      <c r="E240" s="4"/>
      <c r="F240" s="16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6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6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6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6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6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6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6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6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6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6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6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6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5"/>
      <c r="D253" s="5"/>
      <c r="E253" s="5"/>
      <c r="F253" s="16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5"/>
      <c r="D254" s="5"/>
      <c r="E254" s="5"/>
      <c r="F254" s="16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5"/>
      <c r="D255" s="5"/>
      <c r="E255" s="5"/>
      <c r="F255" s="16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5"/>
      <c r="D256" s="5"/>
      <c r="E256" s="5"/>
      <c r="F256" s="16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5"/>
      <c r="D257" s="5"/>
      <c r="E257" s="5"/>
      <c r="F257" s="16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5"/>
      <c r="D258" s="5"/>
      <c r="E258" s="5"/>
      <c r="F258" s="16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5"/>
      <c r="D259" s="5"/>
      <c r="E259" s="5"/>
      <c r="F259" s="16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5"/>
      <c r="D260" s="5"/>
      <c r="E260" s="5"/>
      <c r="F260" s="16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5"/>
      <c r="D261" s="5"/>
      <c r="E261" s="5"/>
      <c r="F261" s="16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5"/>
      <c r="D262" s="5"/>
      <c r="E262" s="5"/>
      <c r="F262" s="16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5"/>
      <c r="D263" s="5"/>
      <c r="E263" s="5"/>
      <c r="F263" s="16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5"/>
      <c r="D264" s="5"/>
      <c r="E264" s="5"/>
      <c r="F264" s="16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5"/>
      <c r="D265" s="5"/>
      <c r="E265" s="5"/>
      <c r="F265" s="16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5"/>
      <c r="D266" s="5"/>
      <c r="E266" s="5"/>
      <c r="F266" s="16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5"/>
      <c r="D267" s="5"/>
      <c r="E267" s="5"/>
      <c r="F267" s="16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5"/>
      <c r="D268" s="5"/>
      <c r="E268" s="5"/>
      <c r="F268" s="16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5"/>
      <c r="D269" s="5"/>
      <c r="E269" s="5"/>
      <c r="F269" s="16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5"/>
      <c r="D270" s="5"/>
      <c r="E270" s="5"/>
      <c r="F270" s="16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5"/>
      <c r="D271" s="5"/>
      <c r="E271" s="5"/>
      <c r="F271" s="16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5"/>
      <c r="D272" s="5"/>
      <c r="E272" s="5"/>
      <c r="F272" s="16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5"/>
      <c r="D273" s="5"/>
      <c r="E273" s="5"/>
      <c r="F273" s="16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5"/>
      <c r="D274" s="5"/>
      <c r="E274" s="5"/>
      <c r="F274" s="16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5"/>
      <c r="D275" s="5"/>
      <c r="E275" s="5"/>
      <c r="F275" s="16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5"/>
      <c r="D276" s="5"/>
      <c r="E276" s="5"/>
      <c r="F276" s="16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5"/>
      <c r="D277" s="5"/>
      <c r="E277" s="5"/>
      <c r="F277" s="16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5"/>
      <c r="D278" s="5"/>
      <c r="E278" s="5"/>
      <c r="F278" s="16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5"/>
      <c r="D279" s="5"/>
      <c r="E279" s="5"/>
      <c r="F279" s="16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5"/>
      <c r="D280" s="5"/>
      <c r="E280" s="5"/>
      <c r="F280" s="16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5"/>
      <c r="D281" s="5"/>
      <c r="E281" s="5"/>
      <c r="F281" s="16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5"/>
      <c r="D282" s="5"/>
      <c r="E282" s="5"/>
      <c r="F282" s="16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5"/>
      <c r="D283" s="5"/>
      <c r="E283" s="5"/>
      <c r="F283" s="16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5"/>
      <c r="D284" s="5"/>
      <c r="E284" s="5"/>
      <c r="F284" s="16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5"/>
      <c r="D285" s="5"/>
      <c r="E285" s="5"/>
      <c r="F285" s="16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5"/>
      <c r="D286" s="5"/>
      <c r="E286" s="5"/>
      <c r="F286" s="16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5"/>
      <c r="D287" s="5"/>
      <c r="E287" s="5"/>
      <c r="F287" s="16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5"/>
      <c r="D288" s="5"/>
      <c r="E288" s="5"/>
      <c r="F288" s="16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5"/>
      <c r="D289" s="5"/>
      <c r="E289" s="5"/>
      <c r="F289" s="16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5"/>
      <c r="D290" s="5"/>
      <c r="E290" s="5"/>
      <c r="F290" s="16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5"/>
      <c r="D291" s="5"/>
      <c r="E291" s="5"/>
      <c r="F291" s="16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5"/>
      <c r="D292" s="5"/>
      <c r="E292" s="5"/>
      <c r="F292" s="16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5"/>
      <c r="D293" s="5"/>
      <c r="E293" s="5"/>
      <c r="F293" s="16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5"/>
      <c r="D294" s="5"/>
      <c r="E294" s="5"/>
      <c r="F294" s="16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5"/>
      <c r="D295" s="5"/>
      <c r="E295" s="5"/>
      <c r="F295" s="16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5"/>
      <c r="D296" s="5"/>
      <c r="E296" s="5"/>
      <c r="F296" s="16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5"/>
      <c r="D297" s="5"/>
      <c r="E297" s="5"/>
      <c r="F297" s="16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5"/>
      <c r="D298" s="5"/>
      <c r="E298" s="5"/>
      <c r="F298" s="16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5"/>
      <c r="D299" s="5"/>
      <c r="E299" s="5"/>
      <c r="F299" s="16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5"/>
      <c r="D300" s="5"/>
      <c r="E300" s="5"/>
      <c r="F300" s="16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5"/>
      <c r="D301" s="5"/>
      <c r="E301" s="5"/>
      <c r="F301" s="16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5"/>
      <c r="D302" s="5"/>
      <c r="E302" s="5"/>
      <c r="F302" s="16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5"/>
      <c r="D303" s="5"/>
      <c r="E303" s="5"/>
      <c r="F303" s="16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5"/>
      <c r="D304" s="5"/>
      <c r="E304" s="5"/>
      <c r="F304" s="16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5"/>
      <c r="D305" s="5"/>
      <c r="E305" s="5"/>
      <c r="F305" s="16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5"/>
      <c r="D306" s="5"/>
      <c r="E306" s="5"/>
      <c r="F306" s="16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5"/>
      <c r="D307" s="5"/>
      <c r="E307" s="5"/>
      <c r="F307" s="16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5"/>
      <c r="D308" s="5"/>
      <c r="E308" s="5"/>
      <c r="F308" s="16"/>
      <c r="G308" s="2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5"/>
      <c r="D309" s="5"/>
      <c r="E309" s="5"/>
      <c r="F309" s="16"/>
      <c r="G309" s="2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5"/>
      <c r="D310" s="5"/>
      <c r="E310" s="5"/>
      <c r="F310" s="16"/>
      <c r="G310" s="2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5"/>
      <c r="D311" s="5"/>
      <c r="E311" s="5"/>
      <c r="F311" s="16"/>
      <c r="G311" s="2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5"/>
      <c r="D312" s="5"/>
      <c r="E312" s="5"/>
      <c r="F312" s="16"/>
      <c r="G312" s="2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5"/>
      <c r="D313" s="5"/>
      <c r="E313" s="5"/>
      <c r="F313" s="16"/>
      <c r="G313" s="2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5"/>
      <c r="D314" s="5"/>
      <c r="E314" s="5"/>
      <c r="F314" s="16"/>
      <c r="G314" s="2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5"/>
      <c r="D315" s="5"/>
      <c r="E315" s="5"/>
      <c r="F315" s="16"/>
      <c r="G315" s="2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5"/>
      <c r="D316" s="5"/>
      <c r="E316" s="5"/>
      <c r="F316" s="16"/>
      <c r="G316" s="2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5"/>
      <c r="D317" s="5"/>
      <c r="E317" s="5"/>
      <c r="F317" s="16"/>
      <c r="G317" s="2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2"/>
      <c r="E318" s="2"/>
      <c r="F318" s="16"/>
      <c r="G318" s="2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2"/>
      <c r="E319" s="2"/>
      <c r="F319" s="16"/>
      <c r="G319" s="2"/>
      <c r="H319" s="2"/>
      <c r="I319" s="2"/>
      <c r="J319" s="2"/>
      <c r="K319" s="2"/>
      <c r="L319" s="2"/>
      <c r="M319" s="1"/>
    </row>
    <row r="320" spans="1:13" ht="18.75" x14ac:dyDescent="0.3">
      <c r="A320" s="1"/>
      <c r="B320" s="1"/>
      <c r="C320" s="1"/>
      <c r="D320" s="1"/>
      <c r="E320" s="1"/>
      <c r="F320" s="18"/>
      <c r="G320" s="1"/>
      <c r="H320" s="1"/>
      <c r="I320" s="1"/>
      <c r="J320" s="1"/>
      <c r="K320" s="1"/>
      <c r="L320" s="1"/>
      <c r="M320" s="1"/>
    </row>
    <row r="321" spans="1:13" ht="18.75" x14ac:dyDescent="0.3">
      <c r="A321" s="1"/>
      <c r="B321" s="1"/>
      <c r="C321" s="1"/>
      <c r="D321" s="1"/>
      <c r="E321" s="1"/>
      <c r="F321" s="18"/>
      <c r="G321" s="1"/>
      <c r="H321" s="1"/>
      <c r="I321" s="1"/>
      <c r="J321" s="1"/>
      <c r="K321" s="1"/>
      <c r="L321" s="1"/>
      <c r="M321" s="1"/>
    </row>
    <row r="322" spans="1:13" ht="18.75" x14ac:dyDescent="0.3">
      <c r="A322" s="1"/>
      <c r="B322" s="1"/>
      <c r="C322" s="1"/>
      <c r="D322" s="1"/>
      <c r="E322" s="1"/>
      <c r="F322" s="18"/>
      <c r="G322" s="1"/>
      <c r="H322" s="1"/>
      <c r="I322" s="1"/>
      <c r="J322" s="1"/>
      <c r="K322" s="1"/>
      <c r="L322" s="1"/>
      <c r="M322" s="1"/>
    </row>
    <row r="323" spans="1:13" ht="18.75" x14ac:dyDescent="0.3">
      <c r="A323" s="1"/>
      <c r="B323" s="1"/>
      <c r="C323" s="1"/>
      <c r="D323" s="1"/>
      <c r="E323" s="1"/>
      <c r="F323" s="18"/>
      <c r="G323" s="1"/>
      <c r="H323" s="1"/>
      <c r="I323" s="1"/>
      <c r="J323" s="1"/>
      <c r="K323" s="1"/>
      <c r="L323" s="1"/>
      <c r="M323" s="1"/>
    </row>
    <row r="324" spans="1:13" ht="18.75" x14ac:dyDescent="0.3">
      <c r="A324" s="1"/>
      <c r="B324" s="1"/>
      <c r="C324" s="1"/>
      <c r="D324" s="1"/>
      <c r="E324" s="1"/>
      <c r="F324" s="18"/>
      <c r="G324" s="1"/>
      <c r="H324" s="1"/>
      <c r="I324" s="1"/>
      <c r="J324" s="1"/>
      <c r="K324" s="1"/>
      <c r="L324" s="1"/>
      <c r="M324" s="1"/>
    </row>
    <row r="325" spans="1:13" ht="18.75" x14ac:dyDescent="0.3">
      <c r="A325" s="1"/>
      <c r="B325" s="1"/>
      <c r="C325" s="1"/>
      <c r="D325" s="1"/>
      <c r="E325" s="1"/>
      <c r="F325" s="18"/>
      <c r="G325" s="1"/>
      <c r="H325" s="1"/>
      <c r="I325" s="1"/>
      <c r="J325" s="1"/>
      <c r="K325" s="1"/>
      <c r="L325" s="1"/>
      <c r="M325" s="1"/>
    </row>
    <row r="326" spans="1:13" ht="18.75" x14ac:dyDescent="0.3">
      <c r="A326" s="1"/>
      <c r="B326" s="1"/>
      <c r="C326" s="1"/>
      <c r="D326" s="1"/>
      <c r="E326" s="1"/>
      <c r="F326" s="18"/>
      <c r="G326" s="1"/>
      <c r="H326" s="1"/>
      <c r="I326" s="1"/>
      <c r="J326" s="1"/>
      <c r="K326" s="1"/>
      <c r="L326" s="1"/>
      <c r="M326" s="1"/>
    </row>
    <row r="327" spans="1:13" ht="18.75" x14ac:dyDescent="0.3">
      <c r="A327" s="1"/>
      <c r="B327" s="1"/>
      <c r="C327" s="1"/>
      <c r="D327" s="1"/>
      <c r="E327" s="1"/>
      <c r="F327" s="18"/>
      <c r="G327" s="1"/>
      <c r="H327" s="1"/>
      <c r="I327" s="1"/>
      <c r="J327" s="1"/>
      <c r="K327" s="1"/>
      <c r="L327" s="1"/>
      <c r="M327" s="1"/>
    </row>
  </sheetData>
  <mergeCells count="103">
    <mergeCell ref="D70:D72"/>
    <mergeCell ref="I55:I57"/>
    <mergeCell ref="I51:I53"/>
    <mergeCell ref="C73:C75"/>
    <mergeCell ref="D73:D75"/>
    <mergeCell ref="B73:B75"/>
    <mergeCell ref="D55:D57"/>
    <mergeCell ref="I73:I75"/>
    <mergeCell ref="A73:A75"/>
    <mergeCell ref="B80:B82"/>
    <mergeCell ref="A80:A82"/>
    <mergeCell ref="C80:C82"/>
    <mergeCell ref="D80:D82"/>
    <mergeCell ref="B77:B79"/>
    <mergeCell ref="C77:C79"/>
    <mergeCell ref="D77:D79"/>
    <mergeCell ref="A77:A79"/>
    <mergeCell ref="I80:I82"/>
    <mergeCell ref="A67:A69"/>
    <mergeCell ref="B67:B69"/>
    <mergeCell ref="C67:C69"/>
    <mergeCell ref="D67:D69"/>
    <mergeCell ref="A70:A72"/>
    <mergeCell ref="B70:B72"/>
    <mergeCell ref="C70:C72"/>
    <mergeCell ref="E36:E38"/>
    <mergeCell ref="A64:A66"/>
    <mergeCell ref="B64:B66"/>
    <mergeCell ref="C64:C66"/>
    <mergeCell ref="D64:D66"/>
    <mergeCell ref="A61:A63"/>
    <mergeCell ref="B61:B63"/>
    <mergeCell ref="C61:C63"/>
    <mergeCell ref="D61:D63"/>
    <mergeCell ref="A58:A60"/>
    <mergeCell ref="B58:B60"/>
    <mergeCell ref="C58:C60"/>
    <mergeCell ref="D58:D60"/>
    <mergeCell ref="A55:A57"/>
    <mergeCell ref="B55:B57"/>
    <mergeCell ref="C55:C57"/>
    <mergeCell ref="C47:C49"/>
    <mergeCell ref="D47:D49"/>
    <mergeCell ref="A47:A50"/>
    <mergeCell ref="B47:B50"/>
    <mergeCell ref="A51:A54"/>
    <mergeCell ref="B51:B54"/>
    <mergeCell ref="C51:C54"/>
    <mergeCell ref="D51:D54"/>
    <mergeCell ref="D43:D45"/>
    <mergeCell ref="A39:A41"/>
    <mergeCell ref="B39:B41"/>
    <mergeCell ref="C39:C41"/>
    <mergeCell ref="D39:D41"/>
    <mergeCell ref="B36:B38"/>
    <mergeCell ref="A36:A38"/>
    <mergeCell ref="C36:C38"/>
    <mergeCell ref="D36:D38"/>
    <mergeCell ref="A1:I2"/>
    <mergeCell ref="A3:A4"/>
    <mergeCell ref="B3:B4"/>
    <mergeCell ref="C3:E3"/>
    <mergeCell ref="F3:I3"/>
    <mergeCell ref="A33:A35"/>
    <mergeCell ref="B33:B35"/>
    <mergeCell ref="C33:C35"/>
    <mergeCell ref="D33:D35"/>
    <mergeCell ref="A23:A25"/>
    <mergeCell ref="B23:B25"/>
    <mergeCell ref="C23:C25"/>
    <mergeCell ref="D23:D25"/>
    <mergeCell ref="B26:B28"/>
    <mergeCell ref="A29:A31"/>
    <mergeCell ref="B29:B31"/>
    <mergeCell ref="C29:C31"/>
    <mergeCell ref="D29:D31"/>
    <mergeCell ref="C26:C28"/>
    <mergeCell ref="D26:D28"/>
    <mergeCell ref="A26:A28"/>
    <mergeCell ref="E86:F86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B17:B19"/>
    <mergeCell ref="C17:C19"/>
    <mergeCell ref="D17:D19"/>
    <mergeCell ref="A43:A45"/>
    <mergeCell ref="B43:B45"/>
    <mergeCell ref="C43:C45"/>
  </mergeCells>
  <pageMargins left="0.39370078740157483" right="0" top="0.39370078740157483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8"/>
  <sheetViews>
    <sheetView topLeftCell="A7" workbookViewId="0">
      <selection activeCell="G49" sqref="G49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1"/>
    </row>
    <row r="2" spans="1:13" ht="44.25" customHeight="1" x14ac:dyDescent="0.3">
      <c r="A2" s="88"/>
      <c r="B2" s="88"/>
      <c r="C2" s="88"/>
      <c r="D2" s="88"/>
      <c r="E2" s="88"/>
      <c r="F2" s="88"/>
      <c r="G2" s="88"/>
      <c r="H2" s="88"/>
      <c r="I2" s="88"/>
      <c r="J2" s="2"/>
      <c r="K2" s="2"/>
      <c r="L2" s="2"/>
      <c r="M2" s="1"/>
    </row>
    <row r="3" spans="1:13" ht="37.5" customHeight="1" x14ac:dyDescent="0.3">
      <c r="A3" s="89" t="s">
        <v>2</v>
      </c>
      <c r="B3" s="90" t="s">
        <v>0</v>
      </c>
      <c r="C3" s="104" t="s">
        <v>54</v>
      </c>
      <c r="D3" s="90" t="s">
        <v>1</v>
      </c>
      <c r="E3" s="90"/>
      <c r="F3" s="90"/>
      <c r="G3" s="127" t="s">
        <v>71</v>
      </c>
      <c r="H3" s="128"/>
      <c r="I3" s="128"/>
      <c r="J3" s="2"/>
      <c r="K3" s="2"/>
      <c r="L3" s="2"/>
      <c r="M3" s="1"/>
    </row>
    <row r="4" spans="1:13" ht="78" customHeight="1" x14ac:dyDescent="0.3">
      <c r="A4" s="89"/>
      <c r="B4" s="90"/>
      <c r="C4" s="106"/>
      <c r="D4" s="50" t="s">
        <v>3</v>
      </c>
      <c r="E4" s="50" t="s">
        <v>4</v>
      </c>
      <c r="F4" s="50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7">
        <v>1</v>
      </c>
      <c r="B5" s="47">
        <v>2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2"/>
      <c r="K5" s="2"/>
      <c r="L5" s="2"/>
      <c r="M5" s="1"/>
    </row>
    <row r="6" spans="1:13" ht="18.75" customHeight="1" thickBot="1" x14ac:dyDescent="0.35">
      <c r="A6" s="101" t="s">
        <v>26</v>
      </c>
      <c r="B6" s="113" t="s">
        <v>104</v>
      </c>
      <c r="C6" s="34" t="s">
        <v>55</v>
      </c>
      <c r="D6" s="14" t="s">
        <v>7</v>
      </c>
      <c r="E6" s="14" t="s">
        <v>7</v>
      </c>
      <c r="F6" s="14" t="s">
        <v>7</v>
      </c>
      <c r="G6" s="60">
        <f>G7+G8+G9</f>
        <v>6563055.4199999999</v>
      </c>
      <c r="H6" s="60">
        <f>H7+H8+H9</f>
        <v>3605182.8500000006</v>
      </c>
      <c r="I6" s="15">
        <f>H6/G6*100</f>
        <v>54.931470470502298</v>
      </c>
      <c r="J6" s="2"/>
      <c r="K6" s="2"/>
      <c r="L6" s="2"/>
      <c r="M6" s="1"/>
    </row>
    <row r="7" spans="1:13" ht="18.75" customHeight="1" thickBot="1" x14ac:dyDescent="0.35">
      <c r="A7" s="102"/>
      <c r="B7" s="114"/>
      <c r="C7" s="35" t="s">
        <v>56</v>
      </c>
      <c r="D7" s="14"/>
      <c r="E7" s="14" t="s">
        <v>7</v>
      </c>
      <c r="F7" s="14" t="s">
        <v>7</v>
      </c>
      <c r="G7" s="60">
        <f t="shared" ref="G7:H9" si="0">G11+G27+G45</f>
        <v>0</v>
      </c>
      <c r="H7" s="60">
        <f t="shared" si="0"/>
        <v>0</v>
      </c>
      <c r="I7" s="47"/>
      <c r="J7" s="2"/>
      <c r="K7" s="2"/>
      <c r="L7" s="2"/>
      <c r="M7" s="1"/>
    </row>
    <row r="8" spans="1:13" ht="18.75" customHeight="1" thickBot="1" x14ac:dyDescent="0.35">
      <c r="A8" s="102"/>
      <c r="B8" s="114"/>
      <c r="C8" s="35" t="s">
        <v>57</v>
      </c>
      <c r="D8" s="14"/>
      <c r="E8" s="14" t="s">
        <v>7</v>
      </c>
      <c r="F8" s="14" t="s">
        <v>7</v>
      </c>
      <c r="G8" s="60">
        <f t="shared" si="0"/>
        <v>1547073.74</v>
      </c>
      <c r="H8" s="60">
        <f t="shared" si="0"/>
        <v>32052.720000000001</v>
      </c>
      <c r="I8" s="47"/>
      <c r="J8" s="2"/>
      <c r="K8" s="2"/>
      <c r="L8" s="2"/>
      <c r="M8" s="1"/>
    </row>
    <row r="9" spans="1:13" ht="22.5" customHeight="1" thickBot="1" x14ac:dyDescent="0.35">
      <c r="A9" s="103"/>
      <c r="B9" s="115"/>
      <c r="C9" s="35" t="s">
        <v>58</v>
      </c>
      <c r="D9" s="14"/>
      <c r="E9" s="14" t="s">
        <v>7</v>
      </c>
      <c r="F9" s="14" t="s">
        <v>7</v>
      </c>
      <c r="G9" s="53">
        <f t="shared" si="0"/>
        <v>5015981.68</v>
      </c>
      <c r="H9" s="53">
        <f t="shared" si="0"/>
        <v>3573130.1300000004</v>
      </c>
      <c r="I9" s="15">
        <f>H9/G9*100</f>
        <v>71.234911886679782</v>
      </c>
      <c r="J9" s="2"/>
      <c r="K9" s="2"/>
      <c r="L9" s="2"/>
      <c r="M9" s="1"/>
    </row>
    <row r="10" spans="1:13" ht="30" customHeight="1" thickBot="1" x14ac:dyDescent="0.35">
      <c r="A10" s="101" t="s">
        <v>27</v>
      </c>
      <c r="B10" s="116" t="s">
        <v>6</v>
      </c>
      <c r="C10" s="34" t="s">
        <v>55</v>
      </c>
      <c r="D10" s="14" t="s">
        <v>7</v>
      </c>
      <c r="E10" s="9" t="s">
        <v>7</v>
      </c>
      <c r="F10" s="12" t="s">
        <v>7</v>
      </c>
      <c r="G10" s="53">
        <f>G11+G12+G13</f>
        <v>5015981.68</v>
      </c>
      <c r="H10" s="53">
        <f>H11+H12+H13</f>
        <v>3573130.1300000004</v>
      </c>
      <c r="I10" s="15">
        <f>H10/G10*100</f>
        <v>71.234911886679782</v>
      </c>
      <c r="J10" s="2"/>
      <c r="K10" s="2"/>
      <c r="L10" s="2"/>
      <c r="M10" s="1"/>
    </row>
    <row r="11" spans="1:13" ht="19.5" customHeight="1" thickBot="1" x14ac:dyDescent="0.35">
      <c r="A11" s="102"/>
      <c r="B11" s="117"/>
      <c r="C11" s="35" t="s">
        <v>56</v>
      </c>
      <c r="D11" s="14"/>
      <c r="E11" s="14" t="s">
        <v>7</v>
      </c>
      <c r="F11" s="14" t="s">
        <v>7</v>
      </c>
      <c r="G11" s="53"/>
      <c r="H11" s="53"/>
      <c r="I11" s="15"/>
      <c r="J11" s="2"/>
      <c r="K11" s="2"/>
      <c r="L11" s="2"/>
      <c r="M11" s="1"/>
    </row>
    <row r="12" spans="1:13" ht="25.5" customHeight="1" thickBot="1" x14ac:dyDescent="0.35">
      <c r="A12" s="102"/>
      <c r="B12" s="117"/>
      <c r="C12" s="35" t="s">
        <v>57</v>
      </c>
      <c r="D12" s="14"/>
      <c r="E12" s="14" t="s">
        <v>7</v>
      </c>
      <c r="F12" s="14" t="s">
        <v>7</v>
      </c>
      <c r="G12" s="53"/>
      <c r="H12" s="53"/>
      <c r="I12" s="15"/>
      <c r="J12" s="2"/>
      <c r="K12" s="2"/>
      <c r="L12" s="2"/>
      <c r="M12" s="1"/>
    </row>
    <row r="13" spans="1:13" ht="21.75" customHeight="1" thickBot="1" x14ac:dyDescent="0.35">
      <c r="A13" s="103"/>
      <c r="B13" s="118"/>
      <c r="C13" s="35" t="s">
        <v>58</v>
      </c>
      <c r="D13" s="14"/>
      <c r="E13" s="14" t="s">
        <v>7</v>
      </c>
      <c r="F13" s="14" t="s">
        <v>7</v>
      </c>
      <c r="G13" s="54">
        <f>G16+G19+G22+G25</f>
        <v>5015981.68</v>
      </c>
      <c r="H13" s="54">
        <f>H16+H19+H22+H25</f>
        <v>3573130.1300000004</v>
      </c>
      <c r="I13" s="15">
        <f t="shared" ref="I13:I42" si="1">H13/G13*100</f>
        <v>71.234911886679782</v>
      </c>
      <c r="J13" s="2"/>
      <c r="K13" s="2"/>
      <c r="L13" s="2"/>
      <c r="M13" s="1"/>
    </row>
    <row r="14" spans="1:13" ht="4.5" customHeight="1" x14ac:dyDescent="0.3">
      <c r="A14" s="83" t="s">
        <v>28</v>
      </c>
      <c r="B14" s="84" t="s">
        <v>65</v>
      </c>
      <c r="C14" s="52"/>
      <c r="D14" s="85">
        <v>920</v>
      </c>
      <c r="E14" s="86" t="s">
        <v>9</v>
      </c>
      <c r="F14" s="42"/>
      <c r="G14" s="55"/>
      <c r="H14" s="55"/>
      <c r="I14" s="15"/>
      <c r="J14" s="2"/>
      <c r="K14" s="2"/>
      <c r="L14" s="2"/>
      <c r="M14" s="1"/>
    </row>
    <row r="15" spans="1:13" ht="19.5" x14ac:dyDescent="0.3">
      <c r="A15" s="83"/>
      <c r="B15" s="84"/>
      <c r="C15" s="52"/>
      <c r="D15" s="85"/>
      <c r="E15" s="86"/>
      <c r="F15" s="43"/>
      <c r="G15" s="55"/>
      <c r="H15" s="55"/>
      <c r="I15" s="15"/>
      <c r="J15" s="2"/>
      <c r="K15" s="2"/>
      <c r="L15" s="2"/>
      <c r="M15" s="1"/>
    </row>
    <row r="16" spans="1:13" ht="39.75" customHeight="1" thickBot="1" x14ac:dyDescent="0.35">
      <c r="A16" s="83"/>
      <c r="B16" s="84"/>
      <c r="C16" s="35" t="s">
        <v>58</v>
      </c>
      <c r="D16" s="85"/>
      <c r="E16" s="86"/>
      <c r="F16" s="51" t="s">
        <v>66</v>
      </c>
      <c r="G16" s="55">
        <v>4000000</v>
      </c>
      <c r="H16" s="55">
        <v>2592044.9300000002</v>
      </c>
      <c r="I16" s="15">
        <f>H16/G16*100</f>
        <v>64.801123250000003</v>
      </c>
      <c r="J16" s="2"/>
      <c r="K16" s="2"/>
      <c r="L16" s="2"/>
      <c r="M16" s="1"/>
    </row>
    <row r="17" spans="1:13" ht="9.75" customHeight="1" x14ac:dyDescent="0.3">
      <c r="A17" s="83" t="s">
        <v>50</v>
      </c>
      <c r="B17" s="87" t="s">
        <v>67</v>
      </c>
      <c r="C17" s="50"/>
      <c r="D17" s="85">
        <v>920</v>
      </c>
      <c r="E17" s="86" t="s">
        <v>10</v>
      </c>
      <c r="F17" s="42"/>
      <c r="G17" s="55"/>
      <c r="H17" s="55"/>
      <c r="I17" s="15"/>
      <c r="J17" s="2"/>
      <c r="K17" s="2"/>
      <c r="L17" s="2"/>
      <c r="M17" s="1"/>
    </row>
    <row r="18" spans="1:13" ht="19.5" x14ac:dyDescent="0.3">
      <c r="A18" s="83"/>
      <c r="B18" s="87"/>
      <c r="C18" s="50"/>
      <c r="D18" s="85"/>
      <c r="E18" s="86"/>
      <c r="F18" s="43"/>
      <c r="G18" s="55"/>
      <c r="H18" s="55"/>
      <c r="I18" s="15"/>
      <c r="J18" s="2"/>
      <c r="K18" s="2"/>
      <c r="L18" s="2"/>
      <c r="M18" s="1"/>
    </row>
    <row r="19" spans="1:13" ht="26.25" customHeight="1" thickBot="1" x14ac:dyDescent="0.35">
      <c r="A19" s="83"/>
      <c r="B19" s="87"/>
      <c r="C19" s="35" t="s">
        <v>58</v>
      </c>
      <c r="D19" s="85"/>
      <c r="E19" s="86"/>
      <c r="F19" s="51" t="s">
        <v>68</v>
      </c>
      <c r="G19" s="55">
        <v>125093.68</v>
      </c>
      <c r="H19" s="55">
        <v>90197.2</v>
      </c>
      <c r="I19" s="15">
        <f>H19/G19*100</f>
        <v>72.103722586145039</v>
      </c>
      <c r="J19" s="2"/>
      <c r="K19" s="2"/>
      <c r="L19" s="2"/>
      <c r="M19" s="1"/>
    </row>
    <row r="20" spans="1:13" ht="26.25" customHeight="1" x14ac:dyDescent="0.3">
      <c r="A20" s="83" t="s">
        <v>50</v>
      </c>
      <c r="B20" s="122" t="s">
        <v>116</v>
      </c>
      <c r="C20" s="71"/>
      <c r="D20" s="85">
        <v>920</v>
      </c>
      <c r="E20" s="86" t="s">
        <v>10</v>
      </c>
      <c r="F20" s="62"/>
      <c r="G20" s="55"/>
      <c r="H20" s="55"/>
      <c r="I20" s="15"/>
      <c r="J20" s="2"/>
      <c r="K20" s="2"/>
      <c r="L20" s="2"/>
      <c r="M20" s="1"/>
    </row>
    <row r="21" spans="1:13" ht="26.25" customHeight="1" x14ac:dyDescent="0.3">
      <c r="A21" s="83"/>
      <c r="B21" s="123"/>
      <c r="C21" s="71"/>
      <c r="D21" s="85"/>
      <c r="E21" s="86"/>
      <c r="F21" s="63"/>
      <c r="G21" s="55"/>
      <c r="H21" s="55"/>
      <c r="I21" s="15"/>
      <c r="J21" s="2"/>
      <c r="K21" s="2"/>
      <c r="L21" s="2"/>
      <c r="M21" s="1"/>
    </row>
    <row r="22" spans="1:13" ht="26.25" customHeight="1" thickBot="1" x14ac:dyDescent="0.35">
      <c r="A22" s="83"/>
      <c r="B22" s="124"/>
      <c r="C22" s="35" t="s">
        <v>58</v>
      </c>
      <c r="D22" s="85"/>
      <c r="E22" s="86"/>
      <c r="F22" s="64" t="s">
        <v>117</v>
      </c>
      <c r="G22" s="55">
        <v>400280</v>
      </c>
      <c r="H22" s="55">
        <v>400280</v>
      </c>
      <c r="I22" s="15">
        <f>H22/G22*100</f>
        <v>100</v>
      </c>
      <c r="J22" s="2"/>
      <c r="K22" s="2"/>
      <c r="L22" s="2"/>
      <c r="M22" s="1"/>
    </row>
    <row r="23" spans="1:13" ht="25.5" customHeight="1" x14ac:dyDescent="0.3">
      <c r="A23" s="83" t="s">
        <v>50</v>
      </c>
      <c r="B23" s="119" t="s">
        <v>114</v>
      </c>
      <c r="C23" s="71"/>
      <c r="D23" s="85">
        <v>920</v>
      </c>
      <c r="E23" s="86" t="s">
        <v>9</v>
      </c>
      <c r="F23" s="62"/>
      <c r="G23" s="55"/>
      <c r="H23" s="55"/>
      <c r="I23" s="15"/>
      <c r="J23" s="2"/>
      <c r="K23" s="2"/>
      <c r="L23" s="2"/>
      <c r="M23" s="1"/>
    </row>
    <row r="24" spans="1:13" ht="19.5" x14ac:dyDescent="0.3">
      <c r="A24" s="83"/>
      <c r="B24" s="120"/>
      <c r="C24" s="71"/>
      <c r="D24" s="85"/>
      <c r="E24" s="86"/>
      <c r="F24" s="63"/>
      <c r="G24" s="55"/>
      <c r="H24" s="55"/>
      <c r="I24" s="15"/>
      <c r="J24" s="2"/>
      <c r="K24" s="2"/>
      <c r="L24" s="2"/>
      <c r="M24" s="1"/>
    </row>
    <row r="25" spans="1:13" ht="20.25" thickBot="1" x14ac:dyDescent="0.35">
      <c r="A25" s="83"/>
      <c r="B25" s="121"/>
      <c r="C25" s="35" t="s">
        <v>58</v>
      </c>
      <c r="D25" s="85"/>
      <c r="E25" s="86"/>
      <c r="F25" s="64" t="s">
        <v>115</v>
      </c>
      <c r="G25" s="55">
        <v>490608</v>
      </c>
      <c r="H25" s="55">
        <v>490608</v>
      </c>
      <c r="I25" s="15">
        <f>H25/G25*100</f>
        <v>100</v>
      </c>
      <c r="J25" s="2"/>
      <c r="K25" s="2"/>
      <c r="L25" s="2"/>
      <c r="M25" s="1"/>
    </row>
    <row r="26" spans="1:13" ht="24.75" customHeight="1" thickBot="1" x14ac:dyDescent="0.35">
      <c r="A26" s="101" t="s">
        <v>45</v>
      </c>
      <c r="B26" s="116" t="s">
        <v>18</v>
      </c>
      <c r="C26" s="34" t="s">
        <v>55</v>
      </c>
      <c r="D26" s="85"/>
      <c r="E26" s="86"/>
      <c r="F26" s="42"/>
      <c r="G26" s="55">
        <f>G27+G28+G29</f>
        <v>373235.69</v>
      </c>
      <c r="H26" s="55">
        <f>H27+H28+H29</f>
        <v>32052.720000000001</v>
      </c>
      <c r="I26" s="15">
        <v>0</v>
      </c>
      <c r="J26" s="2"/>
      <c r="K26" s="2"/>
      <c r="L26" s="2"/>
      <c r="M26" s="1"/>
    </row>
    <row r="27" spans="1:13" ht="20.25" thickBot="1" x14ac:dyDescent="0.35">
      <c r="A27" s="102"/>
      <c r="B27" s="117"/>
      <c r="C27" s="35" t="s">
        <v>56</v>
      </c>
      <c r="D27" s="85"/>
      <c r="E27" s="86"/>
      <c r="F27" s="43"/>
      <c r="G27" s="55"/>
      <c r="H27" s="55"/>
      <c r="I27" s="15"/>
      <c r="J27" s="2"/>
      <c r="K27" s="2"/>
      <c r="L27" s="2"/>
      <c r="M27" s="1"/>
    </row>
    <row r="28" spans="1:13" ht="20.25" thickBot="1" x14ac:dyDescent="0.35">
      <c r="A28" s="102"/>
      <c r="B28" s="117"/>
      <c r="C28" s="35" t="s">
        <v>57</v>
      </c>
      <c r="D28" s="85"/>
      <c r="E28" s="86"/>
      <c r="F28" s="51"/>
      <c r="G28" s="55">
        <f>G32+G36+G40+G42</f>
        <v>373235.69</v>
      </c>
      <c r="H28" s="55">
        <f>H32+H36+H40+H42</f>
        <v>32052.720000000001</v>
      </c>
      <c r="I28" s="15">
        <v>0</v>
      </c>
      <c r="J28" s="2"/>
      <c r="K28" s="2"/>
      <c r="L28" s="2"/>
      <c r="M28" s="1"/>
    </row>
    <row r="29" spans="1:13" ht="20.25" thickBot="1" x14ac:dyDescent="0.35">
      <c r="A29" s="103"/>
      <c r="B29" s="118"/>
      <c r="C29" s="35" t="s">
        <v>58</v>
      </c>
      <c r="D29" s="9">
        <v>920</v>
      </c>
      <c r="E29" s="10" t="s">
        <v>7</v>
      </c>
      <c r="F29" s="10" t="s">
        <v>7</v>
      </c>
      <c r="G29" s="54"/>
      <c r="H29" s="54"/>
      <c r="I29" s="15"/>
      <c r="J29" s="2"/>
      <c r="K29" s="2"/>
      <c r="L29" s="2"/>
      <c r="M29" s="1"/>
    </row>
    <row r="30" spans="1:13" ht="2.25" customHeight="1" x14ac:dyDescent="0.3">
      <c r="A30" s="101" t="s">
        <v>36</v>
      </c>
      <c r="B30" s="91" t="s">
        <v>85</v>
      </c>
      <c r="C30" s="39"/>
      <c r="D30" s="85">
        <v>920</v>
      </c>
      <c r="E30" s="86" t="s">
        <v>19</v>
      </c>
      <c r="F30" s="42"/>
      <c r="G30" s="55"/>
      <c r="H30" s="55"/>
      <c r="I30" s="15"/>
      <c r="J30" s="2"/>
      <c r="K30" s="2"/>
      <c r="L30" s="2"/>
      <c r="M30" s="1"/>
    </row>
    <row r="31" spans="1:13" ht="19.5" x14ac:dyDescent="0.3">
      <c r="A31" s="102"/>
      <c r="B31" s="92"/>
      <c r="C31" s="40"/>
      <c r="D31" s="85"/>
      <c r="E31" s="86"/>
      <c r="F31" s="43"/>
      <c r="G31" s="55"/>
      <c r="H31" s="55"/>
      <c r="I31" s="15"/>
      <c r="J31" s="2"/>
      <c r="K31" s="2"/>
      <c r="L31" s="2"/>
      <c r="M31" s="1"/>
    </row>
    <row r="32" spans="1:13" ht="39.75" customHeight="1" thickBot="1" x14ac:dyDescent="0.35">
      <c r="A32" s="102"/>
      <c r="B32" s="92"/>
      <c r="C32" s="35" t="s">
        <v>57</v>
      </c>
      <c r="D32" s="85"/>
      <c r="E32" s="86"/>
      <c r="F32" s="51" t="s">
        <v>98</v>
      </c>
      <c r="G32" s="55">
        <v>36180.69</v>
      </c>
      <c r="H32" s="55">
        <v>32052.720000000001</v>
      </c>
      <c r="I32" s="15">
        <f t="shared" si="1"/>
        <v>88.590681935584968</v>
      </c>
      <c r="J32" s="2"/>
      <c r="K32" s="2"/>
      <c r="L32" s="2"/>
      <c r="M32" s="1"/>
    </row>
    <row r="33" spans="1:13" ht="20.25" customHeight="1" x14ac:dyDescent="0.3">
      <c r="A33" s="103"/>
      <c r="B33" s="93"/>
      <c r="C33" s="41"/>
      <c r="D33" s="47"/>
      <c r="E33" s="48"/>
      <c r="F33" s="44"/>
      <c r="G33" s="55"/>
      <c r="H33" s="55"/>
      <c r="I33" s="15"/>
      <c r="J33" s="2"/>
      <c r="K33" s="2"/>
      <c r="L33" s="2"/>
      <c r="M33" s="1"/>
    </row>
    <row r="34" spans="1:13" ht="15" customHeight="1" x14ac:dyDescent="0.3">
      <c r="A34" s="101" t="s">
        <v>37</v>
      </c>
      <c r="B34" s="91" t="s">
        <v>87</v>
      </c>
      <c r="C34" s="39"/>
      <c r="D34" s="94">
        <v>920</v>
      </c>
      <c r="E34" s="97" t="s">
        <v>19</v>
      </c>
      <c r="F34" s="42"/>
      <c r="G34" s="55"/>
      <c r="H34" s="55"/>
      <c r="I34" s="15"/>
      <c r="J34" s="2"/>
      <c r="K34" s="2"/>
      <c r="L34" s="2"/>
      <c r="M34" s="1"/>
    </row>
    <row r="35" spans="1:13" ht="19.5" x14ac:dyDescent="0.3">
      <c r="A35" s="102"/>
      <c r="B35" s="92"/>
      <c r="C35" s="40"/>
      <c r="D35" s="95"/>
      <c r="E35" s="98"/>
      <c r="F35" s="43"/>
      <c r="G35" s="55"/>
      <c r="H35" s="55"/>
      <c r="I35" s="15"/>
      <c r="J35" s="2"/>
      <c r="K35" s="2"/>
      <c r="L35" s="2"/>
      <c r="M35" s="1"/>
    </row>
    <row r="36" spans="1:13" ht="24.75" customHeight="1" thickBot="1" x14ac:dyDescent="0.35">
      <c r="A36" s="102"/>
      <c r="B36" s="92"/>
      <c r="C36" s="35" t="s">
        <v>57</v>
      </c>
      <c r="D36" s="95"/>
      <c r="E36" s="98"/>
      <c r="F36" s="51" t="s">
        <v>99</v>
      </c>
      <c r="G36" s="55">
        <v>15892.73</v>
      </c>
      <c r="H36" s="55">
        <v>0</v>
      </c>
      <c r="I36" s="15">
        <f t="shared" si="1"/>
        <v>0</v>
      </c>
      <c r="J36" s="2"/>
      <c r="K36" s="2"/>
      <c r="L36" s="2"/>
      <c r="M36" s="1"/>
    </row>
    <row r="37" spans="1:13" ht="27" customHeight="1" x14ac:dyDescent="0.3">
      <c r="A37" s="103"/>
      <c r="B37" s="93"/>
      <c r="C37" s="41"/>
      <c r="D37" s="96"/>
      <c r="E37" s="99"/>
      <c r="F37" s="51"/>
      <c r="G37" s="55"/>
      <c r="H37" s="55"/>
      <c r="I37" s="15"/>
      <c r="J37" s="2"/>
      <c r="K37" s="2"/>
      <c r="L37" s="2"/>
      <c r="M37" s="1"/>
    </row>
    <row r="38" spans="1:13" ht="27.75" customHeight="1" x14ac:dyDescent="0.3">
      <c r="A38" s="83" t="s">
        <v>38</v>
      </c>
      <c r="B38" s="100" t="s">
        <v>90</v>
      </c>
      <c r="C38" s="57"/>
      <c r="D38" s="85">
        <v>920</v>
      </c>
      <c r="E38" s="86" t="s">
        <v>20</v>
      </c>
      <c r="F38" s="42"/>
      <c r="G38" s="55"/>
      <c r="H38" s="55"/>
      <c r="I38" s="15"/>
      <c r="J38" s="2"/>
      <c r="K38" s="2"/>
      <c r="L38" s="2"/>
      <c r="M38" s="1"/>
    </row>
    <row r="39" spans="1:13" ht="25.5" customHeight="1" x14ac:dyDescent="0.3">
      <c r="A39" s="83"/>
      <c r="B39" s="100"/>
      <c r="C39" s="57"/>
      <c r="D39" s="85"/>
      <c r="E39" s="86"/>
      <c r="F39" s="43"/>
      <c r="G39" s="55"/>
      <c r="H39" s="55"/>
      <c r="I39" s="15"/>
      <c r="J39" s="2"/>
      <c r="K39" s="2"/>
      <c r="L39" s="2"/>
      <c r="M39" s="1"/>
    </row>
    <row r="40" spans="1:13" ht="18" customHeight="1" thickBot="1" x14ac:dyDescent="0.35">
      <c r="A40" s="83"/>
      <c r="B40" s="100"/>
      <c r="C40" s="35" t="s">
        <v>57</v>
      </c>
      <c r="D40" s="85"/>
      <c r="E40" s="86"/>
      <c r="F40" s="51" t="s">
        <v>100</v>
      </c>
      <c r="G40" s="55">
        <v>7737.27</v>
      </c>
      <c r="H40" s="55">
        <v>0</v>
      </c>
      <c r="I40" s="15">
        <f t="shared" si="1"/>
        <v>0</v>
      </c>
      <c r="J40" s="2"/>
      <c r="K40" s="2"/>
      <c r="L40" s="2"/>
      <c r="M40" s="1"/>
    </row>
    <row r="41" spans="1:13" ht="28.5" customHeight="1" x14ac:dyDescent="0.3">
      <c r="A41" s="101"/>
      <c r="B41" s="110" t="s">
        <v>110</v>
      </c>
      <c r="C41" s="59"/>
      <c r="D41" s="97" t="s">
        <v>95</v>
      </c>
      <c r="E41" s="97" t="s">
        <v>24</v>
      </c>
      <c r="F41" s="20"/>
      <c r="G41" s="55"/>
      <c r="H41" s="55"/>
      <c r="I41" s="15"/>
      <c r="J41" s="2"/>
      <c r="K41" s="2"/>
      <c r="L41" s="2"/>
      <c r="M41" s="1"/>
    </row>
    <row r="42" spans="1:13" ht="24.75" customHeight="1" thickBot="1" x14ac:dyDescent="0.35">
      <c r="A42" s="102"/>
      <c r="B42" s="111"/>
      <c r="C42" s="35" t="s">
        <v>57</v>
      </c>
      <c r="D42" s="98"/>
      <c r="E42" s="98"/>
      <c r="F42" s="20" t="s">
        <v>111</v>
      </c>
      <c r="G42" s="55">
        <v>313425</v>
      </c>
      <c r="H42" s="55">
        <v>0</v>
      </c>
      <c r="I42" s="15">
        <f t="shared" si="1"/>
        <v>0</v>
      </c>
      <c r="J42" s="2"/>
      <c r="K42" s="2"/>
      <c r="L42" s="2"/>
      <c r="M42" s="1"/>
    </row>
    <row r="43" spans="1:13" ht="28.5" customHeight="1" thickBot="1" x14ac:dyDescent="0.35">
      <c r="A43" s="103"/>
      <c r="B43" s="112"/>
      <c r="C43" s="59"/>
      <c r="D43" s="99"/>
      <c r="E43" s="99"/>
      <c r="F43" s="32"/>
      <c r="G43" s="55"/>
      <c r="H43" s="55"/>
      <c r="I43" s="15"/>
      <c r="J43" s="2"/>
      <c r="K43" s="2"/>
      <c r="L43" s="2"/>
      <c r="M43" s="1"/>
    </row>
    <row r="44" spans="1:13" ht="19.5" customHeight="1" thickBot="1" x14ac:dyDescent="0.35">
      <c r="A44" s="101" t="s">
        <v>42</v>
      </c>
      <c r="B44" s="116" t="s">
        <v>96</v>
      </c>
      <c r="C44" s="34" t="s">
        <v>55</v>
      </c>
      <c r="D44" s="129">
        <v>920</v>
      </c>
      <c r="E44" s="132" t="s">
        <v>7</v>
      </c>
      <c r="F44" s="125" t="s">
        <v>7</v>
      </c>
      <c r="G44" s="56">
        <f>SUM(G45:G47)</f>
        <v>1173838.05</v>
      </c>
      <c r="H44" s="56">
        <f>SUM(H45:H47)</f>
        <v>0</v>
      </c>
      <c r="I44" s="15">
        <v>0</v>
      </c>
      <c r="J44" s="2"/>
      <c r="K44" s="2"/>
      <c r="L44" s="2"/>
      <c r="M44" s="1"/>
    </row>
    <row r="45" spans="1:13" ht="17.25" customHeight="1" thickBot="1" x14ac:dyDescent="0.35">
      <c r="A45" s="102"/>
      <c r="B45" s="117"/>
      <c r="C45" s="35" t="s">
        <v>56</v>
      </c>
      <c r="D45" s="130"/>
      <c r="E45" s="125"/>
      <c r="F45" s="125"/>
      <c r="G45" s="55"/>
      <c r="H45" s="55"/>
      <c r="I45" s="15"/>
      <c r="J45" s="2"/>
      <c r="K45" s="2"/>
      <c r="L45" s="2"/>
      <c r="M45" s="1"/>
    </row>
    <row r="46" spans="1:13" ht="21.75" customHeight="1" thickBot="1" x14ac:dyDescent="0.35">
      <c r="A46" s="102"/>
      <c r="B46" s="117"/>
      <c r="C46" s="35" t="s">
        <v>57</v>
      </c>
      <c r="D46" s="130"/>
      <c r="E46" s="125"/>
      <c r="F46" s="125"/>
      <c r="G46" s="55">
        <f>G49+G52</f>
        <v>1173838.05</v>
      </c>
      <c r="H46" s="55">
        <f>H49+H52</f>
        <v>0</v>
      </c>
      <c r="I46" s="15">
        <v>0</v>
      </c>
      <c r="J46" s="2"/>
      <c r="K46" s="2"/>
      <c r="L46" s="2"/>
      <c r="M46" s="1"/>
    </row>
    <row r="47" spans="1:13" ht="28.5" customHeight="1" thickBot="1" x14ac:dyDescent="0.35">
      <c r="A47" s="103"/>
      <c r="B47" s="118"/>
      <c r="C47" s="35" t="s">
        <v>58</v>
      </c>
      <c r="D47" s="131"/>
      <c r="E47" s="126"/>
      <c r="F47" s="126"/>
      <c r="G47" s="56">
        <f>G53</f>
        <v>0</v>
      </c>
      <c r="H47" s="56">
        <f>H53</f>
        <v>0</v>
      </c>
      <c r="I47" s="15">
        <v>0</v>
      </c>
      <c r="J47" s="2"/>
      <c r="K47" s="2"/>
      <c r="L47" s="2"/>
      <c r="M47" s="1"/>
    </row>
    <row r="48" spans="1:13" ht="28.5" customHeight="1" x14ac:dyDescent="0.3">
      <c r="A48" s="101"/>
      <c r="B48" s="110" t="s">
        <v>112</v>
      </c>
      <c r="C48" s="76"/>
      <c r="D48" s="94">
        <v>920</v>
      </c>
      <c r="E48" s="97" t="s">
        <v>10</v>
      </c>
      <c r="F48" s="74"/>
      <c r="G48" s="55"/>
      <c r="H48" s="55"/>
      <c r="I48" s="15"/>
      <c r="J48" s="2"/>
      <c r="K48" s="2"/>
      <c r="L48" s="2"/>
      <c r="M48" s="1"/>
    </row>
    <row r="49" spans="1:13" ht="28.5" customHeight="1" thickBot="1" x14ac:dyDescent="0.35">
      <c r="A49" s="102"/>
      <c r="B49" s="111"/>
      <c r="C49" s="35" t="s">
        <v>57</v>
      </c>
      <c r="D49" s="95"/>
      <c r="E49" s="98"/>
      <c r="F49" s="75" t="s">
        <v>118</v>
      </c>
      <c r="G49" s="55">
        <v>579500</v>
      </c>
      <c r="H49" s="55">
        <v>0</v>
      </c>
      <c r="I49" s="15">
        <v>0</v>
      </c>
      <c r="J49" s="2"/>
      <c r="K49" s="2"/>
      <c r="L49" s="2"/>
      <c r="M49" s="1"/>
    </row>
    <row r="50" spans="1:13" ht="28.5" customHeight="1" thickBot="1" x14ac:dyDescent="0.35">
      <c r="A50" s="103"/>
      <c r="B50" s="112"/>
      <c r="C50" s="35"/>
      <c r="D50" s="96"/>
      <c r="E50" s="99"/>
      <c r="F50" s="75"/>
      <c r="G50" s="55"/>
      <c r="H50" s="55"/>
      <c r="I50" s="15"/>
      <c r="J50" s="2"/>
      <c r="K50" s="2"/>
      <c r="L50" s="2"/>
      <c r="M50" s="1"/>
    </row>
    <row r="51" spans="1:13" ht="28.5" customHeight="1" x14ac:dyDescent="0.3">
      <c r="A51" s="101"/>
      <c r="B51" s="110" t="s">
        <v>121</v>
      </c>
      <c r="C51" s="58"/>
      <c r="D51" s="94">
        <v>920</v>
      </c>
      <c r="E51" s="97" t="s">
        <v>46</v>
      </c>
      <c r="F51" s="42"/>
      <c r="G51" s="55"/>
      <c r="H51" s="55"/>
      <c r="I51" s="15"/>
      <c r="J51" s="2"/>
      <c r="K51" s="2"/>
      <c r="L51" s="2"/>
      <c r="M51" s="1"/>
    </row>
    <row r="52" spans="1:13" ht="23.25" customHeight="1" thickBot="1" x14ac:dyDescent="0.35">
      <c r="A52" s="102"/>
      <c r="B52" s="111"/>
      <c r="C52" s="35" t="s">
        <v>57</v>
      </c>
      <c r="D52" s="95"/>
      <c r="E52" s="98"/>
      <c r="F52" s="75" t="s">
        <v>122</v>
      </c>
      <c r="G52" s="55">
        <v>594338.05000000005</v>
      </c>
      <c r="H52" s="55">
        <v>0</v>
      </c>
      <c r="I52" s="15">
        <v>0</v>
      </c>
      <c r="J52" s="2"/>
      <c r="K52" s="2"/>
      <c r="L52" s="2"/>
      <c r="M52" s="1"/>
    </row>
    <row r="53" spans="1:13" ht="25.5" customHeight="1" thickBot="1" x14ac:dyDescent="0.35">
      <c r="A53" s="103"/>
      <c r="B53" s="112"/>
      <c r="C53" s="35"/>
      <c r="D53" s="96"/>
      <c r="E53" s="99"/>
      <c r="F53" s="51"/>
      <c r="G53" s="55"/>
      <c r="H53" s="55"/>
      <c r="I53" s="15"/>
      <c r="J53" s="2"/>
      <c r="K53" s="2"/>
      <c r="L53" s="2"/>
      <c r="M53" s="1"/>
    </row>
    <row r="54" spans="1:13" ht="18.75" x14ac:dyDescent="0.3">
      <c r="A54" s="2"/>
      <c r="B54" s="2"/>
      <c r="C54" s="2"/>
      <c r="D54" s="4"/>
      <c r="E54" s="6"/>
      <c r="F54" s="6"/>
      <c r="G54" s="16"/>
      <c r="H54" s="2"/>
      <c r="I54" s="2"/>
      <c r="J54" s="2"/>
      <c r="K54" s="2"/>
      <c r="L54" s="2"/>
      <c r="M54" s="1"/>
    </row>
    <row r="55" spans="1:13" ht="18.75" x14ac:dyDescent="0.3">
      <c r="A55" s="2"/>
      <c r="B55" s="2" t="s">
        <v>59</v>
      </c>
      <c r="C55" s="2"/>
      <c r="D55" s="4"/>
      <c r="E55" s="6"/>
      <c r="F55" s="6" t="s">
        <v>61</v>
      </c>
      <c r="G55" s="16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4"/>
      <c r="E56" s="6"/>
      <c r="F56" s="6"/>
      <c r="G56" s="16"/>
      <c r="H56" s="2"/>
      <c r="I56" s="2"/>
      <c r="J56" s="2"/>
      <c r="K56" s="2"/>
      <c r="L56" s="2"/>
      <c r="M56" s="1"/>
    </row>
    <row r="57" spans="1:13" ht="19.5" customHeight="1" x14ac:dyDescent="0.3">
      <c r="A57" s="2"/>
      <c r="B57" s="2" t="s">
        <v>60</v>
      </c>
      <c r="C57" s="2"/>
      <c r="D57" s="4"/>
      <c r="E57" s="6"/>
      <c r="F57" s="82" t="s">
        <v>62</v>
      </c>
      <c r="G57" s="82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4"/>
      <c r="E58" s="6"/>
      <c r="F58" s="6"/>
      <c r="G58" s="16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4"/>
      <c r="E59" s="6"/>
      <c r="F59" s="6"/>
      <c r="G59" s="16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4"/>
      <c r="E60" s="6"/>
      <c r="F60" s="6"/>
      <c r="G60" s="16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4"/>
      <c r="E61" s="6"/>
      <c r="F61" s="6"/>
      <c r="G61" s="16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4"/>
      <c r="E62" s="6"/>
      <c r="F62" s="6"/>
      <c r="G62" s="16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4"/>
      <c r="E63" s="6"/>
      <c r="F63" s="6"/>
      <c r="G63" s="16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4"/>
      <c r="E64" s="6"/>
      <c r="F64" s="6"/>
      <c r="G64" s="16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4"/>
      <c r="E65" s="6"/>
      <c r="F65" s="6"/>
      <c r="G65" s="16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4"/>
      <c r="E66" s="6"/>
      <c r="F66" s="6"/>
      <c r="G66" s="16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4"/>
      <c r="E67" s="6"/>
      <c r="F67" s="6"/>
      <c r="G67" s="16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4"/>
      <c r="E68" s="6"/>
      <c r="F68" s="6"/>
      <c r="G68" s="16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4"/>
      <c r="E69" s="6"/>
      <c r="F69" s="6"/>
      <c r="G69" s="16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4"/>
      <c r="E70" s="6"/>
      <c r="F70" s="6"/>
      <c r="G70" s="16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4"/>
      <c r="E71" s="6"/>
      <c r="F71" s="6"/>
      <c r="G71" s="16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4"/>
      <c r="E72" s="6"/>
      <c r="F72" s="6"/>
      <c r="G72" s="16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4"/>
      <c r="E73" s="6"/>
      <c r="F73" s="6"/>
      <c r="G73" s="16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4"/>
      <c r="E74" s="6"/>
      <c r="F74" s="6"/>
      <c r="G74" s="16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4"/>
      <c r="E75" s="6"/>
      <c r="F75" s="6"/>
      <c r="G75" s="16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4"/>
      <c r="E76" s="6"/>
      <c r="F76" s="6"/>
      <c r="G76" s="16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4"/>
      <c r="E77" s="6"/>
      <c r="F77" s="6"/>
      <c r="G77" s="16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4"/>
      <c r="E78" s="6"/>
      <c r="F78" s="6"/>
      <c r="G78" s="16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4"/>
      <c r="E79" s="6"/>
      <c r="F79" s="6"/>
      <c r="G79" s="16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4"/>
      <c r="E80" s="6"/>
      <c r="F80" s="6"/>
      <c r="G80" s="16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4"/>
      <c r="E81" s="6"/>
      <c r="F81" s="6"/>
      <c r="G81" s="16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4"/>
      <c r="E82" s="6"/>
      <c r="F82" s="6"/>
      <c r="G82" s="16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4"/>
      <c r="E83" s="6"/>
      <c r="F83" s="6"/>
      <c r="G83" s="16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4"/>
      <c r="E84" s="6"/>
      <c r="F84" s="6"/>
      <c r="G84" s="16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4"/>
      <c r="E85" s="6"/>
      <c r="F85" s="6"/>
      <c r="G85" s="16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4"/>
      <c r="E86" s="6"/>
      <c r="F86" s="6"/>
      <c r="G86" s="16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4"/>
      <c r="E87" s="6"/>
      <c r="F87" s="6"/>
      <c r="G87" s="16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4"/>
      <c r="E88" s="6"/>
      <c r="F88" s="6"/>
      <c r="G88" s="16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4"/>
      <c r="E89" s="6"/>
      <c r="F89" s="6"/>
      <c r="G89" s="16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4"/>
      <c r="E90" s="6"/>
      <c r="F90" s="6"/>
      <c r="G90" s="16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4"/>
      <c r="E91" s="6"/>
      <c r="F91" s="6"/>
      <c r="G91" s="16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4"/>
      <c r="E92" s="6"/>
      <c r="F92" s="6"/>
      <c r="G92" s="16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4"/>
      <c r="E93" s="6"/>
      <c r="F93" s="6"/>
      <c r="G93" s="16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4"/>
      <c r="E94" s="6"/>
      <c r="F94" s="6"/>
      <c r="G94" s="16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4"/>
      <c r="E96" s="6"/>
      <c r="F96" s="6"/>
      <c r="G96" s="16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4"/>
      <c r="E98" s="6"/>
      <c r="F98" s="6"/>
      <c r="G98" s="16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6"/>
      <c r="F204" s="6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6"/>
      <c r="F205" s="6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6"/>
      <c r="F206" s="6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6"/>
      <c r="F207" s="6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6"/>
      <c r="F208" s="6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6"/>
      <c r="F209" s="6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4"/>
      <c r="F210" s="4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4"/>
      <c r="F211" s="4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5"/>
      <c r="E224" s="5"/>
      <c r="F224" s="5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5"/>
      <c r="E225" s="5"/>
      <c r="F225" s="5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5"/>
      <c r="E226" s="5"/>
      <c r="F226" s="5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5"/>
      <c r="E227" s="5"/>
      <c r="F227" s="5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5"/>
      <c r="E228" s="5"/>
      <c r="F228" s="5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5"/>
      <c r="E229" s="5"/>
      <c r="F229" s="5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5"/>
      <c r="E230" s="5"/>
      <c r="F230" s="5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5"/>
      <c r="E231" s="5"/>
      <c r="F231" s="5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5"/>
      <c r="E232" s="5"/>
      <c r="F232" s="5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5"/>
      <c r="E233" s="5"/>
      <c r="F233" s="5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5"/>
      <c r="E234" s="5"/>
      <c r="F234" s="5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5"/>
      <c r="E235" s="5"/>
      <c r="F235" s="5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5"/>
      <c r="E236" s="5"/>
      <c r="F236" s="5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5"/>
      <c r="E237" s="5"/>
      <c r="F237" s="5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5"/>
      <c r="E238" s="5"/>
      <c r="F238" s="5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5"/>
      <c r="E239" s="5"/>
      <c r="F239" s="5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5"/>
      <c r="E240" s="5"/>
      <c r="F240" s="5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5"/>
      <c r="E241" s="5"/>
      <c r="F241" s="5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5"/>
      <c r="E242" s="5"/>
      <c r="F242" s="5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5"/>
      <c r="E243" s="5"/>
      <c r="F243" s="5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5"/>
      <c r="E244" s="5"/>
      <c r="F244" s="5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5"/>
      <c r="E245" s="5"/>
      <c r="F245" s="5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5"/>
      <c r="E246" s="5"/>
      <c r="F246" s="5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5"/>
      <c r="E247" s="5"/>
      <c r="F247" s="5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5"/>
      <c r="E248" s="5"/>
      <c r="F248" s="5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5"/>
      <c r="E249" s="5"/>
      <c r="F249" s="5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5"/>
      <c r="E250" s="5"/>
      <c r="F250" s="5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5"/>
      <c r="E251" s="5"/>
      <c r="F251" s="5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5"/>
      <c r="E252" s="5"/>
      <c r="F252" s="5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5"/>
      <c r="E253" s="5"/>
      <c r="F253" s="5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5"/>
      <c r="E254" s="5"/>
      <c r="F254" s="5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5"/>
      <c r="E255" s="5"/>
      <c r="F255" s="5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5"/>
      <c r="E256" s="5"/>
      <c r="F256" s="5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5"/>
      <c r="E257" s="5"/>
      <c r="F257" s="5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5"/>
      <c r="E258" s="5"/>
      <c r="F258" s="5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5"/>
      <c r="E259" s="5"/>
      <c r="F259" s="5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5"/>
      <c r="E260" s="5"/>
      <c r="F260" s="5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5"/>
      <c r="E261" s="5"/>
      <c r="F261" s="5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5"/>
      <c r="E262" s="5"/>
      <c r="F262" s="5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5"/>
      <c r="E263" s="5"/>
      <c r="F263" s="5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5"/>
      <c r="E264" s="5"/>
      <c r="F264" s="5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5"/>
      <c r="E283" s="5"/>
      <c r="F283" s="5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5"/>
      <c r="E284" s="5"/>
      <c r="F284" s="5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5"/>
      <c r="E285" s="5"/>
      <c r="F285" s="5"/>
      <c r="G285" s="16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5"/>
      <c r="E286" s="5"/>
      <c r="F286" s="5"/>
      <c r="G286" s="16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5"/>
      <c r="E287" s="5"/>
      <c r="F287" s="5"/>
      <c r="G287" s="16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5"/>
      <c r="E288" s="5"/>
      <c r="F288" s="5"/>
      <c r="G288" s="16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2"/>
      <c r="E289" s="2"/>
      <c r="F289" s="2"/>
      <c r="G289" s="16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2"/>
      <c r="E290" s="2"/>
      <c r="F290" s="2"/>
      <c r="G290" s="16"/>
      <c r="H290" s="2"/>
      <c r="I290" s="2"/>
      <c r="J290" s="2"/>
      <c r="K290" s="2"/>
      <c r="L290" s="2"/>
      <c r="M290" s="1"/>
    </row>
    <row r="291" spans="1:13" ht="18.75" x14ac:dyDescent="0.3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</row>
    <row r="292" spans="1:13" ht="18.75" x14ac:dyDescent="0.3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</row>
    <row r="293" spans="1:13" ht="18.75" x14ac:dyDescent="0.3">
      <c r="A293" s="1"/>
      <c r="B293" s="1"/>
      <c r="C293" s="1"/>
      <c r="D293" s="1"/>
      <c r="E293" s="1"/>
      <c r="F293" s="1"/>
      <c r="G293" s="18"/>
      <c r="H293" s="1"/>
      <c r="I293" s="1"/>
      <c r="J293" s="1"/>
      <c r="K293" s="1"/>
      <c r="L293" s="1"/>
      <c r="M293" s="1"/>
    </row>
    <row r="294" spans="1:13" ht="18.75" x14ac:dyDescent="0.3">
      <c r="A294" s="1"/>
      <c r="B294" s="1"/>
      <c r="C294" s="1"/>
      <c r="D294" s="1"/>
      <c r="E294" s="1"/>
      <c r="F294" s="1"/>
      <c r="G294" s="18"/>
      <c r="H294" s="1"/>
      <c r="I294" s="1"/>
      <c r="J294" s="1"/>
      <c r="K294" s="1"/>
      <c r="L294" s="1"/>
      <c r="M294" s="1"/>
    </row>
    <row r="295" spans="1:13" ht="18.75" x14ac:dyDescent="0.3">
      <c r="A295" s="1"/>
      <c r="B295" s="1"/>
      <c r="C295" s="1"/>
      <c r="D295" s="1"/>
      <c r="E295" s="1"/>
      <c r="F295" s="1"/>
      <c r="G295" s="18"/>
      <c r="H295" s="1"/>
      <c r="I295" s="1"/>
      <c r="J295" s="1"/>
      <c r="K295" s="1"/>
      <c r="L295" s="1"/>
      <c r="M295" s="1"/>
    </row>
    <row r="296" spans="1:13" ht="18.75" x14ac:dyDescent="0.3">
      <c r="A296" s="1"/>
      <c r="B296" s="1"/>
      <c r="C296" s="1"/>
      <c r="D296" s="1"/>
      <c r="E296" s="1"/>
      <c r="F296" s="1"/>
      <c r="G296" s="18"/>
      <c r="H296" s="1"/>
      <c r="I296" s="1"/>
      <c r="J296" s="1"/>
      <c r="K296" s="1"/>
      <c r="L296" s="1"/>
      <c r="M296" s="1"/>
    </row>
    <row r="297" spans="1:13" ht="18.75" x14ac:dyDescent="0.3">
      <c r="A297" s="1"/>
      <c r="B297" s="1"/>
      <c r="C297" s="1"/>
      <c r="D297" s="1"/>
      <c r="E297" s="1"/>
      <c r="F297" s="1"/>
      <c r="G297" s="18"/>
      <c r="H297" s="1"/>
      <c r="I297" s="1"/>
      <c r="J297" s="1"/>
      <c r="K297" s="1"/>
      <c r="L297" s="1"/>
      <c r="M297" s="1"/>
    </row>
    <row r="298" spans="1:13" ht="18.75" x14ac:dyDescent="0.3">
      <c r="A298" s="1"/>
      <c r="B298" s="1"/>
      <c r="C298" s="1"/>
      <c r="D298" s="1"/>
      <c r="E298" s="1"/>
      <c r="F298" s="1"/>
      <c r="G298" s="18"/>
      <c r="H298" s="1"/>
      <c r="I298" s="1"/>
      <c r="J298" s="1"/>
      <c r="K298" s="1"/>
      <c r="L298" s="1"/>
      <c r="M298" s="1"/>
    </row>
  </sheetData>
  <mergeCells count="60">
    <mergeCell ref="F44:F47"/>
    <mergeCell ref="D41:D43"/>
    <mergeCell ref="E41:E43"/>
    <mergeCell ref="G3:I3"/>
    <mergeCell ref="F57:G57"/>
    <mergeCell ref="D51:D53"/>
    <mergeCell ref="E51:E53"/>
    <mergeCell ref="D44:D47"/>
    <mergeCell ref="E44:E47"/>
    <mergeCell ref="D38:D40"/>
    <mergeCell ref="E38:E40"/>
    <mergeCell ref="D30:D32"/>
    <mergeCell ref="E30:E32"/>
    <mergeCell ref="D34:D37"/>
    <mergeCell ref="E34:E37"/>
    <mergeCell ref="D26:D28"/>
    <mergeCell ref="A38:A40"/>
    <mergeCell ref="B38:B40"/>
    <mergeCell ref="A30:A33"/>
    <mergeCell ref="B30:B33"/>
    <mergeCell ref="A34:A37"/>
    <mergeCell ref="B34:B37"/>
    <mergeCell ref="A41:A43"/>
    <mergeCell ref="B41:B43"/>
    <mergeCell ref="A51:A53"/>
    <mergeCell ref="B51:B53"/>
    <mergeCell ref="B44:B47"/>
    <mergeCell ref="A44:A47"/>
    <mergeCell ref="A48:A50"/>
    <mergeCell ref="B48:B50"/>
    <mergeCell ref="B26:B29"/>
    <mergeCell ref="A26:A29"/>
    <mergeCell ref="A20:A22"/>
    <mergeCell ref="B20:B22"/>
    <mergeCell ref="D20:D22"/>
    <mergeCell ref="A17:A19"/>
    <mergeCell ref="B17:B19"/>
    <mergeCell ref="D17:D19"/>
    <mergeCell ref="E17:E19"/>
    <mergeCell ref="A23:A25"/>
    <mergeCell ref="B23:B25"/>
    <mergeCell ref="D23:D25"/>
    <mergeCell ref="E23:E25"/>
    <mergeCell ref="E20:E22"/>
    <mergeCell ref="D48:D50"/>
    <mergeCell ref="E48:E50"/>
    <mergeCell ref="A1:I2"/>
    <mergeCell ref="A3:A4"/>
    <mergeCell ref="B3:B4"/>
    <mergeCell ref="D3:F3"/>
    <mergeCell ref="A14:A16"/>
    <mergeCell ref="B14:B16"/>
    <mergeCell ref="D14:D16"/>
    <mergeCell ref="E14:E16"/>
    <mergeCell ref="C3:C4"/>
    <mergeCell ref="B6:B9"/>
    <mergeCell ref="A6:A9"/>
    <mergeCell ref="B10:B13"/>
    <mergeCell ref="A10:A13"/>
    <mergeCell ref="E26:E28"/>
  </mergeCells>
  <pageMargins left="0.39370078740157483" right="0" top="0.39370078740157483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0"/>
  <sheetViews>
    <sheetView topLeftCell="A4" workbookViewId="0">
      <selection activeCell="H33" sqref="H33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1"/>
    </row>
    <row r="2" spans="1:13" ht="44.25" customHeight="1" x14ac:dyDescent="0.3">
      <c r="A2" s="88"/>
      <c r="B2" s="88"/>
      <c r="C2" s="88"/>
      <c r="D2" s="88"/>
      <c r="E2" s="88"/>
      <c r="F2" s="88"/>
      <c r="G2" s="88"/>
      <c r="H2" s="88"/>
      <c r="I2" s="88"/>
      <c r="J2" s="2"/>
      <c r="K2" s="2"/>
      <c r="L2" s="2"/>
      <c r="M2" s="1"/>
    </row>
    <row r="3" spans="1:13" ht="37.5" customHeight="1" x14ac:dyDescent="0.3">
      <c r="A3" s="89" t="s">
        <v>2</v>
      </c>
      <c r="B3" s="90" t="s">
        <v>0</v>
      </c>
      <c r="C3" s="104" t="s">
        <v>54</v>
      </c>
      <c r="D3" s="90" t="s">
        <v>1</v>
      </c>
      <c r="E3" s="90"/>
      <c r="F3" s="90"/>
      <c r="G3" s="127" t="s">
        <v>71</v>
      </c>
      <c r="H3" s="128"/>
      <c r="I3" s="133"/>
      <c r="J3" s="2"/>
      <c r="K3" s="2"/>
      <c r="L3" s="2"/>
      <c r="M3" s="1"/>
    </row>
    <row r="4" spans="1:13" ht="78" customHeight="1" x14ac:dyDescent="0.3">
      <c r="A4" s="89"/>
      <c r="B4" s="90"/>
      <c r="C4" s="106"/>
      <c r="D4" s="50" t="s">
        <v>3</v>
      </c>
      <c r="E4" s="50" t="s">
        <v>4</v>
      </c>
      <c r="F4" s="50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7">
        <v>1</v>
      </c>
      <c r="B5" s="47">
        <v>2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2"/>
      <c r="K5" s="2"/>
      <c r="L5" s="2"/>
      <c r="M5" s="1"/>
    </row>
    <row r="6" spans="1:13" ht="18.75" customHeight="1" thickBot="1" x14ac:dyDescent="0.35">
      <c r="A6" s="101" t="s">
        <v>26</v>
      </c>
      <c r="B6" s="113" t="s">
        <v>104</v>
      </c>
      <c r="C6" s="34" t="s">
        <v>55</v>
      </c>
      <c r="D6" s="14" t="s">
        <v>7</v>
      </c>
      <c r="E6" s="14" t="s">
        <v>7</v>
      </c>
      <c r="F6" s="14" t="s">
        <v>7</v>
      </c>
      <c r="G6" s="60">
        <f>G7+G8+G9+G10</f>
        <v>35987501.920000002</v>
      </c>
      <c r="H6" s="60">
        <f>H7+H8+H9+H10</f>
        <v>29633969.400000002</v>
      </c>
      <c r="I6" s="15">
        <f t="shared" ref="I6:I9" si="0">H6/G6*100</f>
        <v>82.345169347614444</v>
      </c>
      <c r="J6" s="2"/>
      <c r="K6" s="2"/>
      <c r="L6" s="2"/>
      <c r="M6" s="1"/>
    </row>
    <row r="7" spans="1:13" ht="18.75" customHeight="1" thickBot="1" x14ac:dyDescent="0.35">
      <c r="A7" s="102"/>
      <c r="B7" s="114"/>
      <c r="C7" s="35" t="s">
        <v>56</v>
      </c>
      <c r="D7" s="14"/>
      <c r="E7" s="14" t="s">
        <v>7</v>
      </c>
      <c r="F7" s="14" t="s">
        <v>7</v>
      </c>
      <c r="G7" s="60">
        <f t="shared" ref="G7:H10" si="1">G12+G47+G61+G69+G103</f>
        <v>0</v>
      </c>
      <c r="H7" s="60">
        <f t="shared" si="1"/>
        <v>0</v>
      </c>
      <c r="I7" s="15">
        <v>0</v>
      </c>
      <c r="J7" s="2"/>
      <c r="K7" s="2"/>
      <c r="L7" s="2"/>
      <c r="M7" s="1"/>
    </row>
    <row r="8" spans="1:13" ht="18.75" customHeight="1" thickBot="1" x14ac:dyDescent="0.35">
      <c r="A8" s="102"/>
      <c r="B8" s="114"/>
      <c r="C8" s="35" t="s">
        <v>57</v>
      </c>
      <c r="D8" s="14"/>
      <c r="E8" s="14" t="s">
        <v>7</v>
      </c>
      <c r="F8" s="14" t="s">
        <v>7</v>
      </c>
      <c r="G8" s="60">
        <f t="shared" si="1"/>
        <v>1547073.74</v>
      </c>
      <c r="H8" s="60">
        <f t="shared" si="1"/>
        <v>32052.720000000001</v>
      </c>
      <c r="I8" s="15">
        <f t="shared" si="0"/>
        <v>2.0718288450814244</v>
      </c>
      <c r="J8" s="2"/>
      <c r="K8" s="2"/>
      <c r="L8" s="2"/>
      <c r="M8" s="1"/>
    </row>
    <row r="9" spans="1:13" ht="18.75" customHeight="1" thickBot="1" x14ac:dyDescent="0.35">
      <c r="A9" s="102"/>
      <c r="B9" s="114"/>
      <c r="C9" s="35" t="s">
        <v>58</v>
      </c>
      <c r="D9" s="14"/>
      <c r="E9" s="14" t="s">
        <v>7</v>
      </c>
      <c r="F9" s="14" t="s">
        <v>7</v>
      </c>
      <c r="G9" s="60">
        <f t="shared" si="1"/>
        <v>5015981.68</v>
      </c>
      <c r="H9" s="60">
        <f t="shared" si="1"/>
        <v>3573130.1300000004</v>
      </c>
      <c r="I9" s="15">
        <f t="shared" si="0"/>
        <v>71.234911886679782</v>
      </c>
      <c r="J9" s="2"/>
      <c r="K9" s="2"/>
      <c r="L9" s="2"/>
      <c r="M9" s="1"/>
    </row>
    <row r="10" spans="1:13" ht="22.5" customHeight="1" thickBot="1" x14ac:dyDescent="0.35">
      <c r="A10" s="103"/>
      <c r="B10" s="115"/>
      <c r="C10" s="52" t="s">
        <v>64</v>
      </c>
      <c r="D10" s="14"/>
      <c r="E10" s="14" t="s">
        <v>7</v>
      </c>
      <c r="F10" s="14" t="s">
        <v>7</v>
      </c>
      <c r="G10" s="53">
        <f t="shared" si="1"/>
        <v>29424446.5</v>
      </c>
      <c r="H10" s="53">
        <f t="shared" si="1"/>
        <v>26028786.550000001</v>
      </c>
      <c r="I10" s="15">
        <f>H10/G10*100</f>
        <v>88.459732114247245</v>
      </c>
      <c r="J10" s="2"/>
      <c r="K10" s="2"/>
      <c r="L10" s="2"/>
      <c r="M10" s="1"/>
    </row>
    <row r="11" spans="1:13" ht="30" customHeight="1" thickBot="1" x14ac:dyDescent="0.35">
      <c r="A11" s="101" t="s">
        <v>27</v>
      </c>
      <c r="B11" s="116" t="s">
        <v>6</v>
      </c>
      <c r="C11" s="34" t="s">
        <v>55</v>
      </c>
      <c r="D11" s="14" t="s">
        <v>7</v>
      </c>
      <c r="E11" s="9" t="s">
        <v>7</v>
      </c>
      <c r="F11" s="12" t="s">
        <v>7</v>
      </c>
      <c r="G11" s="53">
        <f>G12+G13+G14+G15</f>
        <v>26356594.68</v>
      </c>
      <c r="H11" s="53">
        <f>H12+H13+H14+H15</f>
        <v>22615872.219999999</v>
      </c>
      <c r="I11" s="15">
        <f t="shared" ref="I11" si="2">H11/G11*100</f>
        <v>85.8072618810709</v>
      </c>
      <c r="J11" s="2"/>
      <c r="K11" s="2"/>
      <c r="L11" s="2"/>
      <c r="M11" s="1"/>
    </row>
    <row r="12" spans="1:13" ht="19.5" customHeight="1" thickBot="1" x14ac:dyDescent="0.35">
      <c r="A12" s="102"/>
      <c r="B12" s="117"/>
      <c r="C12" s="35" t="s">
        <v>56</v>
      </c>
      <c r="D12" s="12" t="s">
        <v>7</v>
      </c>
      <c r="E12" s="12" t="s">
        <v>7</v>
      </c>
      <c r="F12" s="12" t="s">
        <v>7</v>
      </c>
      <c r="G12" s="53"/>
      <c r="H12" s="53"/>
      <c r="I12" s="15"/>
      <c r="J12" s="2"/>
      <c r="K12" s="2"/>
      <c r="L12" s="2"/>
      <c r="M12" s="1"/>
    </row>
    <row r="13" spans="1:13" ht="25.5" customHeight="1" thickBot="1" x14ac:dyDescent="0.35">
      <c r="A13" s="102"/>
      <c r="B13" s="117"/>
      <c r="C13" s="35" t="s">
        <v>57</v>
      </c>
      <c r="D13" s="12" t="s">
        <v>7</v>
      </c>
      <c r="E13" s="12" t="s">
        <v>7</v>
      </c>
      <c r="F13" s="12" t="s">
        <v>7</v>
      </c>
      <c r="G13" s="53"/>
      <c r="H13" s="53"/>
      <c r="I13" s="15"/>
      <c r="J13" s="2"/>
      <c r="K13" s="2"/>
      <c r="L13" s="2"/>
      <c r="M13" s="1"/>
    </row>
    <row r="14" spans="1:13" ht="25.5" customHeight="1" thickBot="1" x14ac:dyDescent="0.35">
      <c r="A14" s="102"/>
      <c r="B14" s="117"/>
      <c r="C14" s="35" t="s">
        <v>58</v>
      </c>
      <c r="D14" s="12" t="s">
        <v>7</v>
      </c>
      <c r="E14" s="12" t="s">
        <v>7</v>
      </c>
      <c r="F14" s="12" t="s">
        <v>7</v>
      </c>
      <c r="G14" s="53">
        <f>G18+G21+G39+G42</f>
        <v>5015981.68</v>
      </c>
      <c r="H14" s="53">
        <f>H18+H21+H39+H42</f>
        <v>3573130.1300000004</v>
      </c>
      <c r="I14" s="15">
        <f t="shared" ref="I14:I83" si="3">H14/G14*100</f>
        <v>71.234911886679782</v>
      </c>
      <c r="J14" s="2"/>
      <c r="K14" s="2"/>
      <c r="L14" s="2"/>
      <c r="M14" s="1"/>
    </row>
    <row r="15" spans="1:13" ht="21.75" customHeight="1" x14ac:dyDescent="0.3">
      <c r="A15" s="103"/>
      <c r="B15" s="118"/>
      <c r="C15" s="52" t="s">
        <v>64</v>
      </c>
      <c r="D15" s="12" t="s">
        <v>7</v>
      </c>
      <c r="E15" s="12" t="s">
        <v>7</v>
      </c>
      <c r="F15" s="12" t="s">
        <v>7</v>
      </c>
      <c r="G15" s="54">
        <f>G24+G27+G30+G33+G45+G36</f>
        <v>21340613</v>
      </c>
      <c r="H15" s="54">
        <f>H24+H27+H30+H33+H45+H36</f>
        <v>19042742.09</v>
      </c>
      <c r="I15" s="15">
        <f t="shared" si="3"/>
        <v>89.232404383135574</v>
      </c>
      <c r="J15" s="2"/>
      <c r="K15" s="2"/>
      <c r="L15" s="2"/>
      <c r="M15" s="1"/>
    </row>
    <row r="16" spans="1:13" ht="4.5" customHeight="1" x14ac:dyDescent="0.3">
      <c r="A16" s="83" t="s">
        <v>28</v>
      </c>
      <c r="B16" s="84" t="s">
        <v>65</v>
      </c>
      <c r="C16" s="52"/>
      <c r="D16" s="85">
        <v>920</v>
      </c>
      <c r="E16" s="86" t="s">
        <v>9</v>
      </c>
      <c r="F16" s="42"/>
      <c r="G16" s="55"/>
      <c r="H16" s="55"/>
      <c r="I16" s="15"/>
      <c r="J16" s="2"/>
      <c r="K16" s="2"/>
      <c r="L16" s="2"/>
      <c r="M16" s="1"/>
    </row>
    <row r="17" spans="1:13" ht="19.5" x14ac:dyDescent="0.3">
      <c r="A17" s="83"/>
      <c r="B17" s="84"/>
      <c r="C17" s="52"/>
      <c r="D17" s="85"/>
      <c r="E17" s="86"/>
      <c r="F17" s="43"/>
      <c r="G17" s="55"/>
      <c r="H17" s="55"/>
      <c r="I17" s="15"/>
      <c r="J17" s="2"/>
      <c r="K17" s="2"/>
      <c r="L17" s="2"/>
      <c r="M17" s="1"/>
    </row>
    <row r="18" spans="1:13" ht="39.75" customHeight="1" thickBot="1" x14ac:dyDescent="0.35">
      <c r="A18" s="83"/>
      <c r="B18" s="84"/>
      <c r="C18" s="35" t="s">
        <v>58</v>
      </c>
      <c r="D18" s="85"/>
      <c r="E18" s="86"/>
      <c r="F18" s="51" t="s">
        <v>66</v>
      </c>
      <c r="G18" s="55">
        <f>'иные источн'!G16</f>
        <v>4000000</v>
      </c>
      <c r="H18" s="55">
        <f>'иные источн'!H16</f>
        <v>2592044.9300000002</v>
      </c>
      <c r="I18" s="15">
        <f>H18/G18*100</f>
        <v>64.801123250000003</v>
      </c>
      <c r="J18" s="2"/>
      <c r="K18" s="2"/>
      <c r="L18" s="2"/>
      <c r="M18" s="1"/>
    </row>
    <row r="19" spans="1:13" ht="9.75" customHeight="1" x14ac:dyDescent="0.3">
      <c r="A19" s="83" t="s">
        <v>50</v>
      </c>
      <c r="B19" s="87" t="s">
        <v>67</v>
      </c>
      <c r="C19" s="50"/>
      <c r="D19" s="85">
        <v>920</v>
      </c>
      <c r="E19" s="86" t="s">
        <v>10</v>
      </c>
      <c r="F19" s="42"/>
      <c r="G19" s="55"/>
      <c r="H19" s="55"/>
      <c r="I19" s="15"/>
      <c r="J19" s="2"/>
      <c r="K19" s="2"/>
      <c r="L19" s="2"/>
      <c r="M19" s="1"/>
    </row>
    <row r="20" spans="1:13" ht="19.5" x14ac:dyDescent="0.3">
      <c r="A20" s="83"/>
      <c r="B20" s="87"/>
      <c r="C20" s="50"/>
      <c r="D20" s="85"/>
      <c r="E20" s="86"/>
      <c r="F20" s="43"/>
      <c r="G20" s="55"/>
      <c r="H20" s="55"/>
      <c r="I20" s="15"/>
      <c r="J20" s="2"/>
      <c r="K20" s="2"/>
      <c r="L20" s="2"/>
      <c r="M20" s="1"/>
    </row>
    <row r="21" spans="1:13" ht="26.25" customHeight="1" thickBot="1" x14ac:dyDescent="0.35">
      <c r="A21" s="83"/>
      <c r="B21" s="87"/>
      <c r="C21" s="35" t="s">
        <v>58</v>
      </c>
      <c r="D21" s="85"/>
      <c r="E21" s="86"/>
      <c r="F21" s="51" t="s">
        <v>68</v>
      </c>
      <c r="G21" s="55">
        <v>125093.68</v>
      </c>
      <c r="H21" s="55">
        <f>'иные источн'!H19</f>
        <v>90197.2</v>
      </c>
      <c r="I21" s="15">
        <f>H21/G21*100</f>
        <v>72.103722586145039</v>
      </c>
      <c r="J21" s="2"/>
      <c r="K21" s="2"/>
      <c r="L21" s="2"/>
      <c r="M21" s="1"/>
    </row>
    <row r="22" spans="1:13" ht="19.5" x14ac:dyDescent="0.3">
      <c r="A22" s="83" t="s">
        <v>29</v>
      </c>
      <c r="B22" s="87" t="s">
        <v>69</v>
      </c>
      <c r="C22" s="50"/>
      <c r="D22" s="85">
        <v>920</v>
      </c>
      <c r="E22" s="86" t="s">
        <v>10</v>
      </c>
      <c r="F22" s="42"/>
      <c r="G22" s="55"/>
      <c r="H22" s="55"/>
      <c r="I22" s="15"/>
      <c r="J22" s="2"/>
      <c r="K22" s="2"/>
      <c r="L22" s="2"/>
      <c r="M22" s="1"/>
    </row>
    <row r="23" spans="1:13" ht="19.5" x14ac:dyDescent="0.3">
      <c r="A23" s="83"/>
      <c r="B23" s="87"/>
      <c r="C23" s="50"/>
      <c r="D23" s="85"/>
      <c r="E23" s="86"/>
      <c r="F23" s="43"/>
      <c r="G23" s="55"/>
      <c r="H23" s="55"/>
      <c r="I23" s="15"/>
      <c r="J23" s="2"/>
      <c r="K23" s="2"/>
      <c r="L23" s="2"/>
      <c r="M23" s="1"/>
    </row>
    <row r="24" spans="1:13" ht="19.5" x14ac:dyDescent="0.3">
      <c r="A24" s="83"/>
      <c r="B24" s="87"/>
      <c r="C24" s="52" t="s">
        <v>64</v>
      </c>
      <c r="D24" s="85"/>
      <c r="E24" s="86"/>
      <c r="F24" s="51" t="s">
        <v>70</v>
      </c>
      <c r="G24" s="55">
        <f>собственные!F16</f>
        <v>886241</v>
      </c>
      <c r="H24" s="55">
        <f>собственные!G16</f>
        <v>868952.36</v>
      </c>
      <c r="I24" s="15">
        <f t="shared" si="3"/>
        <v>98.049216860876442</v>
      </c>
      <c r="J24" s="2"/>
      <c r="K24" s="2"/>
      <c r="L24" s="2"/>
      <c r="M24" s="1"/>
    </row>
    <row r="25" spans="1:13" ht="24.75" customHeight="1" x14ac:dyDescent="0.3">
      <c r="A25" s="83" t="s">
        <v>51</v>
      </c>
      <c r="B25" s="87" t="s">
        <v>73</v>
      </c>
      <c r="C25" s="52"/>
      <c r="D25" s="85">
        <v>920</v>
      </c>
      <c r="E25" s="86" t="s">
        <v>46</v>
      </c>
      <c r="F25" s="42"/>
      <c r="G25" s="55"/>
      <c r="H25" s="55"/>
      <c r="I25" s="15"/>
      <c r="J25" s="2"/>
      <c r="K25" s="2"/>
      <c r="L25" s="2"/>
      <c r="M25" s="1"/>
    </row>
    <row r="26" spans="1:13" ht="19.5" x14ac:dyDescent="0.3">
      <c r="A26" s="83"/>
      <c r="B26" s="87"/>
      <c r="C26" s="50"/>
      <c r="D26" s="85"/>
      <c r="E26" s="86"/>
      <c r="F26" s="43"/>
      <c r="G26" s="55"/>
      <c r="H26" s="55"/>
      <c r="I26" s="15"/>
      <c r="J26" s="2"/>
      <c r="K26" s="2"/>
      <c r="L26" s="2"/>
      <c r="M26" s="1"/>
    </row>
    <row r="27" spans="1:13" ht="19.5" x14ac:dyDescent="0.3">
      <c r="A27" s="83"/>
      <c r="B27" s="87"/>
      <c r="C27" s="52" t="s">
        <v>64</v>
      </c>
      <c r="D27" s="85"/>
      <c r="E27" s="86"/>
      <c r="F27" s="51" t="s">
        <v>72</v>
      </c>
      <c r="G27" s="55">
        <f>собственные!F19</f>
        <v>693935</v>
      </c>
      <c r="H27" s="55">
        <f>собственные!G19</f>
        <v>508704.56</v>
      </c>
      <c r="I27" s="15">
        <f t="shared" si="3"/>
        <v>73.307234827469443</v>
      </c>
      <c r="J27" s="2"/>
      <c r="K27" s="2"/>
      <c r="L27" s="2"/>
      <c r="M27" s="1"/>
    </row>
    <row r="28" spans="1:13" ht="34.5" customHeight="1" x14ac:dyDescent="0.3">
      <c r="A28" s="83" t="s">
        <v>30</v>
      </c>
      <c r="B28" s="87" t="s">
        <v>74</v>
      </c>
      <c r="C28" s="50"/>
      <c r="D28" s="85">
        <v>920</v>
      </c>
      <c r="E28" s="86" t="s">
        <v>8</v>
      </c>
      <c r="F28" s="42"/>
      <c r="G28" s="55"/>
      <c r="H28" s="55"/>
      <c r="I28" s="15"/>
      <c r="J28" s="2"/>
      <c r="K28" s="2"/>
      <c r="L28" s="2"/>
      <c r="M28" s="1"/>
    </row>
    <row r="29" spans="1:13" ht="19.5" x14ac:dyDescent="0.3">
      <c r="A29" s="83"/>
      <c r="B29" s="87"/>
      <c r="C29" s="50"/>
      <c r="D29" s="85"/>
      <c r="E29" s="86"/>
      <c r="F29" s="43"/>
      <c r="G29" s="55"/>
      <c r="H29" s="55"/>
      <c r="I29" s="15"/>
      <c r="J29" s="2"/>
      <c r="K29" s="2"/>
      <c r="L29" s="2"/>
      <c r="M29" s="1"/>
    </row>
    <row r="30" spans="1:13" ht="37.5" x14ac:dyDescent="0.3">
      <c r="A30" s="83"/>
      <c r="B30" s="87"/>
      <c r="C30" s="52" t="s">
        <v>64</v>
      </c>
      <c r="D30" s="85"/>
      <c r="E30" s="86"/>
      <c r="F30" s="51" t="s">
        <v>75</v>
      </c>
      <c r="G30" s="55">
        <f>собственные!F22</f>
        <v>7648105</v>
      </c>
      <c r="H30" s="55">
        <f>собственные!G22</f>
        <v>5555136.5300000003</v>
      </c>
      <c r="I30" s="15">
        <f t="shared" si="3"/>
        <v>72.634156173326602</v>
      </c>
      <c r="J30" s="2"/>
      <c r="K30" s="2"/>
      <c r="L30" s="2"/>
      <c r="M30" s="1"/>
    </row>
    <row r="31" spans="1:13" ht="11.25" customHeight="1" x14ac:dyDescent="0.3">
      <c r="A31" s="83" t="s">
        <v>52</v>
      </c>
      <c r="B31" s="91" t="s">
        <v>76</v>
      </c>
      <c r="C31" s="39"/>
      <c r="D31" s="85">
        <v>920</v>
      </c>
      <c r="E31" s="86" t="s">
        <v>8</v>
      </c>
      <c r="F31" s="43"/>
      <c r="G31" s="55"/>
      <c r="H31" s="55"/>
      <c r="I31" s="15"/>
      <c r="J31" s="2"/>
      <c r="K31" s="2"/>
      <c r="L31" s="2"/>
      <c r="M31" s="1"/>
    </row>
    <row r="32" spans="1:13" ht="23.25" customHeight="1" x14ac:dyDescent="0.3">
      <c r="A32" s="83"/>
      <c r="B32" s="92"/>
      <c r="C32" s="40"/>
      <c r="D32" s="85"/>
      <c r="E32" s="86"/>
      <c r="F32" s="43"/>
      <c r="G32" s="55"/>
      <c r="H32" s="55"/>
      <c r="I32" s="15"/>
      <c r="J32" s="2"/>
      <c r="K32" s="2"/>
      <c r="L32" s="2"/>
      <c r="M32" s="1"/>
    </row>
    <row r="33" spans="1:13" ht="19.5" x14ac:dyDescent="0.3">
      <c r="A33" s="83"/>
      <c r="B33" s="93"/>
      <c r="C33" s="52" t="s">
        <v>64</v>
      </c>
      <c r="D33" s="85"/>
      <c r="E33" s="86"/>
      <c r="F33" s="51" t="s">
        <v>77</v>
      </c>
      <c r="G33" s="55">
        <f>собственные!F25</f>
        <v>11712027</v>
      </c>
      <c r="H33" s="55">
        <f>собственные!G25</f>
        <v>11709744.18</v>
      </c>
      <c r="I33" s="15">
        <f t="shared" si="3"/>
        <v>99.980508753950105</v>
      </c>
      <c r="J33" s="2"/>
      <c r="K33" s="2"/>
      <c r="L33" s="2"/>
      <c r="M33" s="1"/>
    </row>
    <row r="34" spans="1:13" ht="19.5" x14ac:dyDescent="0.3">
      <c r="A34" s="83" t="s">
        <v>53</v>
      </c>
      <c r="B34" s="87" t="s">
        <v>78</v>
      </c>
      <c r="C34" s="69"/>
      <c r="D34" s="94">
        <v>920</v>
      </c>
      <c r="E34" s="97" t="s">
        <v>8</v>
      </c>
      <c r="F34" s="63"/>
      <c r="G34" s="55"/>
      <c r="H34" s="55"/>
      <c r="I34" s="15"/>
      <c r="J34" s="2"/>
      <c r="K34" s="2"/>
      <c r="L34" s="2"/>
      <c r="M34" s="1"/>
    </row>
    <row r="35" spans="1:13" ht="19.5" x14ac:dyDescent="0.3">
      <c r="A35" s="83"/>
      <c r="B35" s="87"/>
      <c r="C35" s="70"/>
      <c r="D35" s="95"/>
      <c r="E35" s="98"/>
      <c r="F35" s="63"/>
      <c r="G35" s="55"/>
      <c r="H35" s="55"/>
      <c r="I35" s="15"/>
      <c r="J35" s="2"/>
      <c r="K35" s="2"/>
      <c r="L35" s="2"/>
      <c r="M35" s="1"/>
    </row>
    <row r="36" spans="1:13" ht="19.5" x14ac:dyDescent="0.3">
      <c r="A36" s="83"/>
      <c r="B36" s="87"/>
      <c r="C36" s="72" t="s">
        <v>64</v>
      </c>
      <c r="D36" s="96"/>
      <c r="E36" s="99"/>
      <c r="F36" s="64" t="s">
        <v>79</v>
      </c>
      <c r="G36" s="55">
        <f>собственные!F28</f>
        <v>241922</v>
      </c>
      <c r="H36" s="55">
        <f>собственные!G28</f>
        <v>241922</v>
      </c>
      <c r="I36" s="15">
        <f t="shared" ref="I36" si="4">H36/G36*100</f>
        <v>100</v>
      </c>
      <c r="J36" s="2"/>
      <c r="K36" s="2"/>
      <c r="L36" s="2"/>
      <c r="M36" s="1"/>
    </row>
    <row r="37" spans="1:13" ht="19.5" x14ac:dyDescent="0.3">
      <c r="A37" s="83" t="s">
        <v>50</v>
      </c>
      <c r="B37" s="122" t="s">
        <v>116</v>
      </c>
      <c r="C37" s="71"/>
      <c r="D37" s="85">
        <v>920</v>
      </c>
      <c r="E37" s="86" t="s">
        <v>10</v>
      </c>
      <c r="F37" s="62"/>
      <c r="G37" s="55"/>
      <c r="H37" s="55"/>
      <c r="I37" s="15"/>
      <c r="J37" s="2"/>
      <c r="K37" s="2"/>
      <c r="L37" s="2"/>
      <c r="M37" s="1"/>
    </row>
    <row r="38" spans="1:13" ht="19.5" x14ac:dyDescent="0.3">
      <c r="A38" s="83"/>
      <c r="B38" s="123"/>
      <c r="C38" s="71"/>
      <c r="D38" s="85"/>
      <c r="E38" s="86"/>
      <c r="F38" s="63"/>
      <c r="G38" s="55"/>
      <c r="H38" s="55"/>
      <c r="I38" s="15"/>
      <c r="J38" s="2"/>
      <c r="K38" s="2"/>
      <c r="L38" s="2"/>
      <c r="M38" s="1"/>
    </row>
    <row r="39" spans="1:13" ht="20.25" thickBot="1" x14ac:dyDescent="0.35">
      <c r="A39" s="83"/>
      <c r="B39" s="124"/>
      <c r="C39" s="35" t="s">
        <v>58</v>
      </c>
      <c r="D39" s="85"/>
      <c r="E39" s="86"/>
      <c r="F39" s="64" t="s">
        <v>117</v>
      </c>
      <c r="G39" s="55">
        <v>400280</v>
      </c>
      <c r="H39" s="55">
        <v>400280</v>
      </c>
      <c r="I39" s="15">
        <f t="shared" ref="I39" si="5">H39/G39*100</f>
        <v>100</v>
      </c>
      <c r="J39" s="2"/>
      <c r="K39" s="2"/>
      <c r="L39" s="2"/>
      <c r="M39" s="1"/>
    </row>
    <row r="40" spans="1:13" ht="19.5" x14ac:dyDescent="0.3">
      <c r="A40" s="83" t="s">
        <v>50</v>
      </c>
      <c r="B40" s="119" t="s">
        <v>114</v>
      </c>
      <c r="C40" s="71"/>
      <c r="D40" s="85">
        <v>920</v>
      </c>
      <c r="E40" s="86" t="s">
        <v>9</v>
      </c>
      <c r="F40" s="62"/>
      <c r="G40" s="55"/>
      <c r="H40" s="55"/>
      <c r="I40" s="15"/>
      <c r="J40" s="2"/>
      <c r="K40" s="2"/>
      <c r="L40" s="2"/>
      <c r="M40" s="1"/>
    </row>
    <row r="41" spans="1:13" ht="19.5" x14ac:dyDescent="0.3">
      <c r="A41" s="83"/>
      <c r="B41" s="120"/>
      <c r="C41" s="71"/>
      <c r="D41" s="85"/>
      <c r="E41" s="86"/>
      <c r="F41" s="63"/>
      <c r="G41" s="55"/>
      <c r="H41" s="55"/>
      <c r="I41" s="15"/>
      <c r="J41" s="2"/>
      <c r="K41" s="2"/>
      <c r="L41" s="2"/>
      <c r="M41" s="1"/>
    </row>
    <row r="42" spans="1:13" ht="20.25" thickBot="1" x14ac:dyDescent="0.35">
      <c r="A42" s="83"/>
      <c r="B42" s="121"/>
      <c r="C42" s="35" t="s">
        <v>58</v>
      </c>
      <c r="D42" s="85"/>
      <c r="E42" s="86"/>
      <c r="F42" s="64" t="s">
        <v>115</v>
      </c>
      <c r="G42" s="55">
        <f>'иные источн'!G25</f>
        <v>490608</v>
      </c>
      <c r="H42" s="55">
        <f>'иные источн'!H25</f>
        <v>490608</v>
      </c>
      <c r="I42" s="15">
        <f t="shared" ref="I42" si="6">H42/G42*100</f>
        <v>100</v>
      </c>
      <c r="J42" s="2"/>
      <c r="K42" s="2"/>
      <c r="L42" s="2"/>
      <c r="M42" s="1"/>
    </row>
    <row r="43" spans="1:13" ht="19.5" customHeight="1" x14ac:dyDescent="0.3">
      <c r="A43" s="83" t="s">
        <v>53</v>
      </c>
      <c r="B43" s="87" t="s">
        <v>105</v>
      </c>
      <c r="C43" s="39"/>
      <c r="D43" s="94">
        <v>920</v>
      </c>
      <c r="E43" s="97" t="s">
        <v>8</v>
      </c>
      <c r="F43" s="63"/>
      <c r="G43" s="55"/>
      <c r="H43" s="55"/>
      <c r="I43" s="15"/>
      <c r="J43" s="2"/>
      <c r="K43" s="2"/>
      <c r="L43" s="2"/>
      <c r="M43" s="1"/>
    </row>
    <row r="44" spans="1:13" ht="19.5" x14ac:dyDescent="0.3">
      <c r="A44" s="83"/>
      <c r="B44" s="87"/>
      <c r="C44" s="40"/>
      <c r="D44" s="95"/>
      <c r="E44" s="98"/>
      <c r="F44" s="63"/>
      <c r="G44" s="55"/>
      <c r="H44" s="55"/>
      <c r="I44" s="15"/>
      <c r="J44" s="2"/>
      <c r="K44" s="2"/>
      <c r="L44" s="2"/>
      <c r="M44" s="1"/>
    </row>
    <row r="45" spans="1:13" ht="20.25" thickBot="1" x14ac:dyDescent="0.35">
      <c r="A45" s="83"/>
      <c r="B45" s="87"/>
      <c r="C45" s="52" t="s">
        <v>64</v>
      </c>
      <c r="D45" s="96"/>
      <c r="E45" s="99"/>
      <c r="F45" s="64" t="s">
        <v>106</v>
      </c>
      <c r="G45" s="55">
        <f>собственные!F31</f>
        <v>158383</v>
      </c>
      <c r="H45" s="55">
        <f>собственные!G31</f>
        <v>158282.46</v>
      </c>
      <c r="I45" s="15">
        <f t="shared" si="3"/>
        <v>99.936520965002558</v>
      </c>
      <c r="J45" s="2"/>
      <c r="K45" s="2"/>
      <c r="L45" s="2"/>
      <c r="M45" s="1"/>
    </row>
    <row r="46" spans="1:13" ht="20.25" thickBot="1" x14ac:dyDescent="0.35">
      <c r="A46" s="101" t="s">
        <v>31</v>
      </c>
      <c r="B46" s="116" t="s">
        <v>44</v>
      </c>
      <c r="C46" s="34" t="s">
        <v>55</v>
      </c>
      <c r="D46" s="12" t="s">
        <v>7</v>
      </c>
      <c r="E46" s="12" t="s">
        <v>7</v>
      </c>
      <c r="F46" s="12" t="s">
        <v>7</v>
      </c>
      <c r="G46" s="56">
        <f>G47+G48+G49+G50</f>
        <v>5613990</v>
      </c>
      <c r="H46" s="56">
        <f>H47+H48+H49+H50</f>
        <v>4746650.95</v>
      </c>
      <c r="I46" s="15">
        <f t="shared" si="3"/>
        <v>84.55039909226771</v>
      </c>
      <c r="J46" s="2"/>
      <c r="K46" s="2"/>
      <c r="L46" s="2"/>
      <c r="M46" s="1"/>
    </row>
    <row r="47" spans="1:13" ht="20.25" thickBot="1" x14ac:dyDescent="0.35">
      <c r="A47" s="102"/>
      <c r="B47" s="117"/>
      <c r="C47" s="35" t="s">
        <v>56</v>
      </c>
      <c r="D47" s="12" t="s">
        <v>7</v>
      </c>
      <c r="E47" s="12" t="s">
        <v>7</v>
      </c>
      <c r="F47" s="12" t="s">
        <v>7</v>
      </c>
      <c r="G47" s="55"/>
      <c r="H47" s="55"/>
      <c r="I47" s="15"/>
      <c r="J47" s="2"/>
      <c r="K47" s="2"/>
      <c r="L47" s="2"/>
      <c r="M47" s="1"/>
    </row>
    <row r="48" spans="1:13" ht="20.25" thickBot="1" x14ac:dyDescent="0.35">
      <c r="A48" s="102"/>
      <c r="B48" s="117"/>
      <c r="C48" s="35" t="s">
        <v>57</v>
      </c>
      <c r="D48" s="12" t="s">
        <v>7</v>
      </c>
      <c r="E48" s="12" t="s">
        <v>7</v>
      </c>
      <c r="F48" s="12" t="s">
        <v>7</v>
      </c>
      <c r="G48" s="55"/>
      <c r="H48" s="55"/>
      <c r="I48" s="15"/>
      <c r="J48" s="2"/>
      <c r="K48" s="2"/>
      <c r="L48" s="2"/>
      <c r="M48" s="1"/>
    </row>
    <row r="49" spans="1:13" ht="20.25" thickBot="1" x14ac:dyDescent="0.35">
      <c r="A49" s="102"/>
      <c r="B49" s="117"/>
      <c r="C49" s="35" t="s">
        <v>58</v>
      </c>
      <c r="D49" s="12" t="s">
        <v>7</v>
      </c>
      <c r="E49" s="12" t="s">
        <v>7</v>
      </c>
      <c r="F49" s="12" t="s">
        <v>7</v>
      </c>
      <c r="G49" s="55"/>
      <c r="H49" s="55"/>
      <c r="I49" s="15"/>
      <c r="J49" s="2"/>
      <c r="K49" s="2"/>
      <c r="L49" s="2"/>
      <c r="M49" s="1"/>
    </row>
    <row r="50" spans="1:13" ht="24" customHeight="1" x14ac:dyDescent="0.3">
      <c r="A50" s="103"/>
      <c r="B50" s="118"/>
      <c r="C50" s="52" t="s">
        <v>64</v>
      </c>
      <c r="D50" s="12" t="s">
        <v>7</v>
      </c>
      <c r="E50" s="10" t="s">
        <v>7</v>
      </c>
      <c r="F50" s="10" t="s">
        <v>7</v>
      </c>
      <c r="G50" s="54">
        <f>G53+G59+G56</f>
        <v>5613990</v>
      </c>
      <c r="H50" s="54">
        <f>H53+H59+H56</f>
        <v>4746650.95</v>
      </c>
      <c r="I50" s="15">
        <f t="shared" si="3"/>
        <v>84.55039909226771</v>
      </c>
      <c r="J50" s="2"/>
      <c r="K50" s="2"/>
      <c r="L50" s="2"/>
      <c r="M50" s="1"/>
    </row>
    <row r="51" spans="1:13" ht="19.5" x14ac:dyDescent="0.3">
      <c r="A51" s="83" t="s">
        <v>32</v>
      </c>
      <c r="B51" s="87" t="s">
        <v>80</v>
      </c>
      <c r="C51" s="50"/>
      <c r="D51" s="85">
        <v>920</v>
      </c>
      <c r="E51" s="86" t="s">
        <v>11</v>
      </c>
      <c r="F51" s="42"/>
      <c r="G51" s="55"/>
      <c r="H51" s="55"/>
      <c r="I51" s="15"/>
      <c r="J51" s="2"/>
      <c r="K51" s="2"/>
      <c r="L51" s="2"/>
      <c r="M51" s="1"/>
    </row>
    <row r="52" spans="1:13" ht="19.5" x14ac:dyDescent="0.3">
      <c r="A52" s="83"/>
      <c r="B52" s="87"/>
      <c r="C52" s="50"/>
      <c r="D52" s="85"/>
      <c r="E52" s="86"/>
      <c r="F52" s="43"/>
      <c r="G52" s="55"/>
      <c r="H52" s="55"/>
      <c r="I52" s="15"/>
      <c r="J52" s="2"/>
      <c r="K52" s="2"/>
      <c r="L52" s="2"/>
      <c r="M52" s="1"/>
    </row>
    <row r="53" spans="1:13" ht="42" customHeight="1" x14ac:dyDescent="0.3">
      <c r="A53" s="83"/>
      <c r="B53" s="87"/>
      <c r="C53" s="52" t="s">
        <v>64</v>
      </c>
      <c r="D53" s="85"/>
      <c r="E53" s="86"/>
      <c r="F53" s="51" t="s">
        <v>13</v>
      </c>
      <c r="G53" s="55">
        <f>собственные!F35</f>
        <v>5204010</v>
      </c>
      <c r="H53" s="55">
        <f>собственные!G35</f>
        <v>4381810</v>
      </c>
      <c r="I53" s="15">
        <f t="shared" si="3"/>
        <v>84.200645271627067</v>
      </c>
      <c r="J53" s="2"/>
      <c r="K53" s="2"/>
      <c r="L53" s="2"/>
      <c r="M53" s="1"/>
    </row>
    <row r="54" spans="1:13" ht="27.75" customHeight="1" x14ac:dyDescent="0.3">
      <c r="A54" s="101"/>
      <c r="B54" s="87" t="s">
        <v>81</v>
      </c>
      <c r="C54" s="39"/>
      <c r="D54" s="94">
        <v>920</v>
      </c>
      <c r="E54" s="97" t="s">
        <v>14</v>
      </c>
      <c r="F54" s="97" t="s">
        <v>12</v>
      </c>
      <c r="G54" s="55"/>
      <c r="H54" s="55"/>
      <c r="I54" s="15"/>
      <c r="J54" s="2"/>
      <c r="K54" s="2"/>
      <c r="L54" s="2"/>
      <c r="M54" s="1"/>
    </row>
    <row r="55" spans="1:13" ht="30" customHeight="1" x14ac:dyDescent="0.3">
      <c r="A55" s="102"/>
      <c r="B55" s="87"/>
      <c r="C55" s="40"/>
      <c r="D55" s="95"/>
      <c r="E55" s="98"/>
      <c r="F55" s="98"/>
      <c r="G55" s="55"/>
      <c r="H55" s="55"/>
      <c r="I55" s="15"/>
      <c r="J55" s="2"/>
      <c r="K55" s="2"/>
      <c r="L55" s="2"/>
      <c r="M55" s="1"/>
    </row>
    <row r="56" spans="1:13" ht="42" customHeight="1" x14ac:dyDescent="0.3">
      <c r="A56" s="103"/>
      <c r="B56" s="87"/>
      <c r="C56" s="52" t="s">
        <v>64</v>
      </c>
      <c r="D56" s="96"/>
      <c r="E56" s="99"/>
      <c r="F56" s="99"/>
      <c r="G56" s="55">
        <f>собственные!F38</f>
        <v>200980</v>
      </c>
      <c r="H56" s="55">
        <f>собственные!G38</f>
        <v>200412</v>
      </c>
      <c r="I56" s="15">
        <f t="shared" ref="I56" si="7">H56/G56*100</f>
        <v>99.717384814409399</v>
      </c>
      <c r="J56" s="2"/>
      <c r="K56" s="2"/>
      <c r="L56" s="2"/>
      <c r="M56" s="1"/>
    </row>
    <row r="57" spans="1:13" ht="7.5" customHeight="1" x14ac:dyDescent="0.3">
      <c r="A57" s="83" t="s">
        <v>33</v>
      </c>
      <c r="B57" s="87" t="s">
        <v>82</v>
      </c>
      <c r="C57" s="50"/>
      <c r="D57" s="85">
        <v>920</v>
      </c>
      <c r="E57" s="86" t="s">
        <v>11</v>
      </c>
      <c r="F57" s="42"/>
      <c r="G57" s="55"/>
      <c r="H57" s="55"/>
      <c r="I57" s="15"/>
      <c r="J57" s="2"/>
      <c r="K57" s="2"/>
      <c r="L57" s="2"/>
      <c r="M57" s="1"/>
    </row>
    <row r="58" spans="1:13" ht="6.75" customHeight="1" x14ac:dyDescent="0.3">
      <c r="A58" s="83"/>
      <c r="B58" s="87"/>
      <c r="C58" s="50"/>
      <c r="D58" s="85"/>
      <c r="E58" s="86"/>
      <c r="F58" s="43"/>
      <c r="G58" s="55"/>
      <c r="H58" s="55"/>
      <c r="I58" s="15"/>
      <c r="J58" s="2"/>
      <c r="K58" s="2"/>
      <c r="L58" s="2"/>
      <c r="M58" s="1"/>
    </row>
    <row r="59" spans="1:13" ht="25.5" customHeight="1" thickBot="1" x14ac:dyDescent="0.35">
      <c r="A59" s="83"/>
      <c r="B59" s="87"/>
      <c r="C59" s="52" t="s">
        <v>64</v>
      </c>
      <c r="D59" s="85"/>
      <c r="E59" s="86"/>
      <c r="F59" s="51" t="s">
        <v>83</v>
      </c>
      <c r="G59" s="55">
        <f>собственные!F41</f>
        <v>209000</v>
      </c>
      <c r="H59" s="55">
        <f>собственные!G41</f>
        <v>164428.95000000001</v>
      </c>
      <c r="I59" s="15">
        <f t="shared" si="3"/>
        <v>78.674138755980877</v>
      </c>
      <c r="J59" s="2"/>
      <c r="K59" s="2"/>
      <c r="L59" s="2"/>
      <c r="M59" s="1"/>
    </row>
    <row r="60" spans="1:13" ht="25.5" customHeight="1" thickBot="1" x14ac:dyDescent="0.35">
      <c r="A60" s="101" t="s">
        <v>34</v>
      </c>
      <c r="B60" s="116" t="s">
        <v>15</v>
      </c>
      <c r="C60" s="34" t="s">
        <v>55</v>
      </c>
      <c r="D60" s="12" t="s">
        <v>7</v>
      </c>
      <c r="E60" s="12" t="s">
        <v>7</v>
      </c>
      <c r="F60" s="12" t="s">
        <v>7</v>
      </c>
      <c r="G60" s="56">
        <f>G61+G62+G63+G64</f>
        <v>13800</v>
      </c>
      <c r="H60" s="56">
        <f>H61+H62+H63+H64</f>
        <v>9000</v>
      </c>
      <c r="I60" s="15">
        <v>0</v>
      </c>
      <c r="J60" s="2"/>
      <c r="K60" s="2"/>
      <c r="L60" s="2"/>
      <c r="M60" s="1"/>
    </row>
    <row r="61" spans="1:13" ht="25.5" customHeight="1" thickBot="1" x14ac:dyDescent="0.35">
      <c r="A61" s="102"/>
      <c r="B61" s="117"/>
      <c r="C61" s="35" t="s">
        <v>56</v>
      </c>
      <c r="D61" s="12" t="s">
        <v>7</v>
      </c>
      <c r="E61" s="12" t="s">
        <v>7</v>
      </c>
      <c r="F61" s="12" t="s">
        <v>7</v>
      </c>
      <c r="G61" s="55"/>
      <c r="H61" s="55"/>
      <c r="I61" s="15"/>
      <c r="J61" s="2"/>
      <c r="K61" s="2"/>
      <c r="L61" s="2"/>
      <c r="M61" s="1"/>
    </row>
    <row r="62" spans="1:13" ht="25.5" customHeight="1" thickBot="1" x14ac:dyDescent="0.35">
      <c r="A62" s="102"/>
      <c r="B62" s="117"/>
      <c r="C62" s="35" t="s">
        <v>57</v>
      </c>
      <c r="D62" s="12" t="s">
        <v>7</v>
      </c>
      <c r="E62" s="12" t="s">
        <v>7</v>
      </c>
      <c r="F62" s="12" t="s">
        <v>7</v>
      </c>
      <c r="G62" s="55"/>
      <c r="H62" s="55"/>
      <c r="I62" s="15"/>
      <c r="J62" s="2"/>
      <c r="K62" s="2"/>
      <c r="L62" s="2"/>
      <c r="M62" s="1"/>
    </row>
    <row r="63" spans="1:13" ht="25.5" customHeight="1" thickBot="1" x14ac:dyDescent="0.35">
      <c r="A63" s="102"/>
      <c r="B63" s="117"/>
      <c r="C63" s="35" t="s">
        <v>58</v>
      </c>
      <c r="D63" s="12" t="s">
        <v>7</v>
      </c>
      <c r="E63" s="12" t="s">
        <v>7</v>
      </c>
      <c r="F63" s="12" t="s">
        <v>7</v>
      </c>
      <c r="G63" s="55"/>
      <c r="H63" s="55"/>
      <c r="I63" s="15"/>
      <c r="J63" s="2"/>
      <c r="K63" s="2"/>
      <c r="L63" s="2"/>
      <c r="M63" s="1"/>
    </row>
    <row r="64" spans="1:13" ht="19.5" x14ac:dyDescent="0.3">
      <c r="A64" s="103"/>
      <c r="B64" s="118"/>
      <c r="C64" s="52" t="s">
        <v>64</v>
      </c>
      <c r="D64" s="9">
        <v>920</v>
      </c>
      <c r="E64" s="10" t="s">
        <v>7</v>
      </c>
      <c r="F64" s="10" t="s">
        <v>7</v>
      </c>
      <c r="G64" s="54">
        <f t="shared" ref="G64:H64" si="8">G67</f>
        <v>13800</v>
      </c>
      <c r="H64" s="54">
        <f t="shared" si="8"/>
        <v>9000</v>
      </c>
      <c r="I64" s="15">
        <f t="shared" si="3"/>
        <v>65.217391304347828</v>
      </c>
      <c r="J64" s="2"/>
      <c r="K64" s="2"/>
      <c r="L64" s="2"/>
      <c r="M64" s="1"/>
    </row>
    <row r="65" spans="1:13" ht="35.25" customHeight="1" x14ac:dyDescent="0.3">
      <c r="A65" s="83" t="s">
        <v>35</v>
      </c>
      <c r="B65" s="100" t="s">
        <v>84</v>
      </c>
      <c r="C65" s="57"/>
      <c r="D65" s="85">
        <v>920</v>
      </c>
      <c r="E65" s="86" t="s">
        <v>16</v>
      </c>
      <c r="F65" s="42"/>
      <c r="G65" s="55"/>
      <c r="H65" s="55"/>
      <c r="I65" s="15"/>
      <c r="J65" s="2"/>
      <c r="K65" s="2"/>
      <c r="L65" s="2"/>
      <c r="M65" s="1"/>
    </row>
    <row r="66" spans="1:13" ht="34.5" customHeight="1" x14ac:dyDescent="0.3">
      <c r="A66" s="83"/>
      <c r="B66" s="100"/>
      <c r="C66" s="57"/>
      <c r="D66" s="85"/>
      <c r="E66" s="86"/>
      <c r="F66" s="43"/>
      <c r="G66" s="55"/>
      <c r="H66" s="55"/>
      <c r="I66" s="15"/>
      <c r="J66" s="2"/>
      <c r="K66" s="2"/>
      <c r="L66" s="2"/>
      <c r="M66" s="1"/>
    </row>
    <row r="67" spans="1:13" ht="20.25" thickBot="1" x14ac:dyDescent="0.35">
      <c r="A67" s="83"/>
      <c r="B67" s="100"/>
      <c r="C67" s="52" t="s">
        <v>64</v>
      </c>
      <c r="D67" s="85"/>
      <c r="E67" s="86"/>
      <c r="F67" s="51" t="s">
        <v>17</v>
      </c>
      <c r="G67" s="55">
        <f>собственные!F45</f>
        <v>13800</v>
      </c>
      <c r="H67" s="55">
        <f>собственные!G45</f>
        <v>9000</v>
      </c>
      <c r="I67" s="15">
        <f t="shared" si="3"/>
        <v>65.217391304347828</v>
      </c>
      <c r="J67" s="2"/>
      <c r="K67" s="2"/>
      <c r="L67" s="2"/>
      <c r="M67" s="1"/>
    </row>
    <row r="68" spans="1:13" ht="20.25" thickBot="1" x14ac:dyDescent="0.35">
      <c r="A68" s="101" t="s">
        <v>45</v>
      </c>
      <c r="B68" s="116" t="s">
        <v>18</v>
      </c>
      <c r="C68" s="34" t="s">
        <v>55</v>
      </c>
      <c r="D68" s="12" t="s">
        <v>7</v>
      </c>
      <c r="E68" s="12" t="s">
        <v>7</v>
      </c>
      <c r="F68" s="12" t="s">
        <v>7</v>
      </c>
      <c r="G68" s="56">
        <f>G69+G70+G71+G72</f>
        <v>2049628.69</v>
      </c>
      <c r="H68" s="56">
        <f>H69+H70+H71+H72</f>
        <v>1489441.23</v>
      </c>
      <c r="I68" s="15">
        <f t="shared" si="3"/>
        <v>72.668832031230011</v>
      </c>
      <c r="J68" s="2"/>
      <c r="K68" s="2"/>
      <c r="L68" s="2"/>
      <c r="M68" s="1"/>
    </row>
    <row r="69" spans="1:13" ht="20.25" thickBot="1" x14ac:dyDescent="0.4">
      <c r="A69" s="102"/>
      <c r="B69" s="117"/>
      <c r="C69" s="35" t="s">
        <v>56</v>
      </c>
      <c r="D69" s="12" t="s">
        <v>7</v>
      </c>
      <c r="E69" s="12" t="s">
        <v>7</v>
      </c>
      <c r="F69" s="12" t="s">
        <v>7</v>
      </c>
      <c r="G69" s="80"/>
      <c r="H69" s="80"/>
      <c r="I69" s="15"/>
      <c r="J69" s="2"/>
      <c r="K69" s="2"/>
      <c r="L69" s="2"/>
      <c r="M69" s="1"/>
    </row>
    <row r="70" spans="1:13" ht="20.25" thickBot="1" x14ac:dyDescent="0.4">
      <c r="A70" s="102"/>
      <c r="B70" s="117"/>
      <c r="C70" s="35" t="s">
        <v>57</v>
      </c>
      <c r="D70" s="12" t="s">
        <v>7</v>
      </c>
      <c r="E70" s="12" t="s">
        <v>7</v>
      </c>
      <c r="F70" s="12" t="s">
        <v>7</v>
      </c>
      <c r="G70" s="80">
        <f>G75+G79+G82+G100</f>
        <v>373235.69</v>
      </c>
      <c r="H70" s="80">
        <f>H75+H79+H82+H100</f>
        <v>32052.720000000001</v>
      </c>
      <c r="I70" s="15">
        <f t="shared" si="3"/>
        <v>8.5877960920618275</v>
      </c>
      <c r="J70" s="2"/>
      <c r="K70" s="2"/>
      <c r="L70" s="2"/>
      <c r="M70" s="1"/>
    </row>
    <row r="71" spans="1:13" ht="20.25" thickBot="1" x14ac:dyDescent="0.4">
      <c r="A71" s="102"/>
      <c r="B71" s="117"/>
      <c r="C71" s="35" t="s">
        <v>58</v>
      </c>
      <c r="D71" s="12" t="s">
        <v>7</v>
      </c>
      <c r="E71" s="12" t="s">
        <v>7</v>
      </c>
      <c r="F71" s="12" t="s">
        <v>7</v>
      </c>
      <c r="G71" s="80"/>
      <c r="H71" s="80"/>
      <c r="I71" s="15"/>
      <c r="J71" s="2"/>
      <c r="K71" s="2"/>
      <c r="L71" s="2"/>
      <c r="M71" s="1"/>
    </row>
    <row r="72" spans="1:13" ht="19.5" x14ac:dyDescent="0.3">
      <c r="A72" s="103"/>
      <c r="B72" s="118"/>
      <c r="C72" s="52" t="s">
        <v>64</v>
      </c>
      <c r="D72" s="12" t="s">
        <v>7</v>
      </c>
      <c r="E72" s="10" t="s">
        <v>7</v>
      </c>
      <c r="F72" s="10" t="s">
        <v>7</v>
      </c>
      <c r="G72" s="53">
        <f>G76+G80+G83+G86+G89+G92+G94+G97+G101</f>
        <v>1676393</v>
      </c>
      <c r="H72" s="53">
        <f>H76+H80+H83+H86+H89+H92+H94+H97+H101</f>
        <v>1457388.51</v>
      </c>
      <c r="I72" s="15">
        <f t="shared" si="3"/>
        <v>86.935969668210262</v>
      </c>
      <c r="J72" s="2"/>
      <c r="K72" s="2"/>
      <c r="L72" s="2"/>
      <c r="M72" s="1"/>
    </row>
    <row r="73" spans="1:13" ht="2.25" customHeight="1" x14ac:dyDescent="0.3">
      <c r="A73" s="101" t="s">
        <v>36</v>
      </c>
      <c r="B73" s="91" t="s">
        <v>85</v>
      </c>
      <c r="C73" s="39"/>
      <c r="D73" s="85">
        <v>920</v>
      </c>
      <c r="E73" s="86" t="s">
        <v>19</v>
      </c>
      <c r="F73" s="42"/>
      <c r="G73" s="55"/>
      <c r="H73" s="55"/>
      <c r="I73" s="15"/>
      <c r="J73" s="2"/>
      <c r="K73" s="2"/>
      <c r="L73" s="2"/>
      <c r="M73" s="1"/>
    </row>
    <row r="74" spans="1:13" ht="19.5" x14ac:dyDescent="0.3">
      <c r="A74" s="102"/>
      <c r="B74" s="92"/>
      <c r="C74" s="40"/>
      <c r="D74" s="85"/>
      <c r="E74" s="86"/>
      <c r="F74" s="43"/>
      <c r="G74" s="55"/>
      <c r="H74" s="55"/>
      <c r="I74" s="15"/>
      <c r="J74" s="2"/>
      <c r="K74" s="2"/>
      <c r="L74" s="2"/>
      <c r="M74" s="1"/>
    </row>
    <row r="75" spans="1:13" ht="39.75" customHeight="1" thickBot="1" x14ac:dyDescent="0.35">
      <c r="A75" s="102"/>
      <c r="B75" s="92"/>
      <c r="C75" s="35" t="s">
        <v>57</v>
      </c>
      <c r="D75" s="85"/>
      <c r="E75" s="86"/>
      <c r="F75" s="51" t="s">
        <v>98</v>
      </c>
      <c r="G75" s="55">
        <v>36180.69</v>
      </c>
      <c r="H75" s="55">
        <f>'иные источн'!H32</f>
        <v>32052.720000000001</v>
      </c>
      <c r="I75" s="15">
        <f t="shared" si="3"/>
        <v>88.590681935584968</v>
      </c>
      <c r="J75" s="2"/>
      <c r="K75" s="2"/>
      <c r="L75" s="2"/>
      <c r="M75" s="1"/>
    </row>
    <row r="76" spans="1:13" ht="20.25" customHeight="1" x14ac:dyDescent="0.3">
      <c r="A76" s="103"/>
      <c r="B76" s="93"/>
      <c r="C76" s="52" t="s">
        <v>64</v>
      </c>
      <c r="D76" s="47"/>
      <c r="E76" s="48"/>
      <c r="F76" s="51" t="s">
        <v>86</v>
      </c>
      <c r="G76" s="55">
        <f>собственные!F49</f>
        <v>21000</v>
      </c>
      <c r="H76" s="55">
        <f>собственные!G49</f>
        <v>9157.92</v>
      </c>
      <c r="I76" s="15">
        <f t="shared" ref="I76" si="9">H76/G76*100</f>
        <v>43.609142857142857</v>
      </c>
      <c r="J76" s="2"/>
      <c r="K76" s="2"/>
      <c r="L76" s="2"/>
      <c r="M76" s="1"/>
    </row>
    <row r="77" spans="1:13" ht="15" customHeight="1" x14ac:dyDescent="0.3">
      <c r="A77" s="101" t="s">
        <v>37</v>
      </c>
      <c r="B77" s="91" t="s">
        <v>87</v>
      </c>
      <c r="C77" s="39"/>
      <c r="D77" s="94">
        <v>920</v>
      </c>
      <c r="E77" s="97" t="s">
        <v>19</v>
      </c>
      <c r="F77" s="42"/>
      <c r="G77" s="55"/>
      <c r="H77" s="55"/>
      <c r="I77" s="15"/>
      <c r="J77" s="2"/>
      <c r="K77" s="2"/>
      <c r="L77" s="2"/>
      <c r="M77" s="1"/>
    </row>
    <row r="78" spans="1:13" ht="19.5" x14ac:dyDescent="0.3">
      <c r="A78" s="102"/>
      <c r="B78" s="92"/>
      <c r="C78" s="40"/>
      <c r="D78" s="95"/>
      <c r="E78" s="98"/>
      <c r="F78" s="43"/>
      <c r="G78" s="55"/>
      <c r="H78" s="55"/>
      <c r="I78" s="15"/>
      <c r="J78" s="2"/>
      <c r="K78" s="2"/>
      <c r="L78" s="2"/>
      <c r="M78" s="1"/>
    </row>
    <row r="79" spans="1:13" ht="24.75" customHeight="1" thickBot="1" x14ac:dyDescent="0.35">
      <c r="A79" s="102"/>
      <c r="B79" s="92"/>
      <c r="C79" s="35" t="s">
        <v>57</v>
      </c>
      <c r="D79" s="95"/>
      <c r="E79" s="98"/>
      <c r="F79" s="51" t="s">
        <v>88</v>
      </c>
      <c r="G79" s="55">
        <v>15892.73</v>
      </c>
      <c r="H79" s="55">
        <f>'иные источн'!H36</f>
        <v>0</v>
      </c>
      <c r="I79" s="15">
        <f t="shared" si="3"/>
        <v>0</v>
      </c>
      <c r="J79" s="2"/>
      <c r="K79" s="2"/>
      <c r="L79" s="2"/>
      <c r="M79" s="1"/>
    </row>
    <row r="80" spans="1:13" ht="27" customHeight="1" x14ac:dyDescent="0.3">
      <c r="A80" s="103"/>
      <c r="B80" s="93"/>
      <c r="C80" s="52" t="s">
        <v>64</v>
      </c>
      <c r="D80" s="96"/>
      <c r="E80" s="99"/>
      <c r="F80" s="51" t="s">
        <v>88</v>
      </c>
      <c r="G80" s="55">
        <f>собственные!F53</f>
        <v>10000</v>
      </c>
      <c r="H80" s="55">
        <f>собственные!G53</f>
        <v>0</v>
      </c>
      <c r="I80" s="15">
        <f t="shared" ref="I80" si="10">H80/G80*100</f>
        <v>0</v>
      </c>
      <c r="J80" s="2"/>
      <c r="K80" s="2"/>
      <c r="L80" s="2"/>
      <c r="M80" s="1"/>
    </row>
    <row r="81" spans="1:13" ht="27.75" customHeight="1" x14ac:dyDescent="0.3">
      <c r="A81" s="83" t="s">
        <v>38</v>
      </c>
      <c r="B81" s="100" t="s">
        <v>90</v>
      </c>
      <c r="C81" s="57"/>
      <c r="D81" s="85">
        <v>920</v>
      </c>
      <c r="E81" s="86" t="s">
        <v>20</v>
      </c>
      <c r="F81" s="42"/>
      <c r="G81" s="55"/>
      <c r="H81" s="55"/>
      <c r="I81" s="15"/>
      <c r="J81" s="2"/>
      <c r="K81" s="2"/>
      <c r="L81" s="2"/>
      <c r="M81" s="1"/>
    </row>
    <row r="82" spans="1:13" ht="25.5" customHeight="1" thickBot="1" x14ac:dyDescent="0.35">
      <c r="A82" s="83"/>
      <c r="B82" s="100"/>
      <c r="C82" s="35" t="s">
        <v>57</v>
      </c>
      <c r="D82" s="85"/>
      <c r="E82" s="86"/>
      <c r="F82" s="51" t="s">
        <v>89</v>
      </c>
      <c r="G82" s="55">
        <v>7737.27</v>
      </c>
      <c r="H82" s="55">
        <f>'иные источн'!H40</f>
        <v>0</v>
      </c>
      <c r="I82" s="15">
        <v>0</v>
      </c>
      <c r="J82" s="2"/>
      <c r="K82" s="2"/>
      <c r="L82" s="2"/>
      <c r="M82" s="1"/>
    </row>
    <row r="83" spans="1:13" ht="18" customHeight="1" x14ac:dyDescent="0.3">
      <c r="A83" s="83"/>
      <c r="B83" s="100"/>
      <c r="C83" s="52" t="s">
        <v>64</v>
      </c>
      <c r="D83" s="85"/>
      <c r="E83" s="86"/>
      <c r="F83" s="51" t="s">
        <v>89</v>
      </c>
      <c r="G83" s="55">
        <f>собственные!F57</f>
        <v>14000</v>
      </c>
      <c r="H83" s="55">
        <f>собственные!G57</f>
        <v>0</v>
      </c>
      <c r="I83" s="15">
        <f t="shared" si="3"/>
        <v>0</v>
      </c>
      <c r="J83" s="2"/>
      <c r="K83" s="2"/>
      <c r="L83" s="2"/>
      <c r="M83" s="1"/>
    </row>
    <row r="84" spans="1:13" ht="1.5" hidden="1" customHeight="1" x14ac:dyDescent="0.3">
      <c r="A84" s="83" t="s">
        <v>39</v>
      </c>
      <c r="B84" s="90" t="s">
        <v>91</v>
      </c>
      <c r="C84" s="49"/>
      <c r="D84" s="85">
        <v>920</v>
      </c>
      <c r="E84" s="86" t="s">
        <v>20</v>
      </c>
      <c r="F84" s="42"/>
      <c r="G84" s="55"/>
      <c r="H84" s="55"/>
      <c r="I84" s="15"/>
      <c r="J84" s="2"/>
      <c r="K84" s="2"/>
      <c r="L84" s="2"/>
      <c r="M84" s="1"/>
    </row>
    <row r="85" spans="1:13" ht="19.5" x14ac:dyDescent="0.3">
      <c r="A85" s="83"/>
      <c r="B85" s="90"/>
      <c r="C85" s="49"/>
      <c r="D85" s="85"/>
      <c r="E85" s="86"/>
      <c r="F85" s="43"/>
      <c r="G85" s="55"/>
      <c r="H85" s="55"/>
      <c r="I85" s="15"/>
      <c r="J85" s="2"/>
      <c r="K85" s="2"/>
      <c r="L85" s="2"/>
      <c r="M85" s="1"/>
    </row>
    <row r="86" spans="1:13" ht="19.5" x14ac:dyDescent="0.3">
      <c r="A86" s="83"/>
      <c r="B86" s="90"/>
      <c r="C86" s="52" t="s">
        <v>64</v>
      </c>
      <c r="D86" s="85"/>
      <c r="E86" s="86"/>
      <c r="F86" s="51" t="s">
        <v>92</v>
      </c>
      <c r="G86" s="55">
        <f>собственные!F60</f>
        <v>30000</v>
      </c>
      <c r="H86" s="55">
        <f>собственные!G60</f>
        <v>0</v>
      </c>
      <c r="I86" s="15">
        <f t="shared" ref="I86:I92" si="11">H86/G86*100</f>
        <v>0</v>
      </c>
      <c r="J86" s="2"/>
      <c r="K86" s="2"/>
      <c r="L86" s="2"/>
      <c r="M86" s="1"/>
    </row>
    <row r="87" spans="1:13" ht="2.25" customHeight="1" x14ac:dyDescent="0.3">
      <c r="A87" s="83" t="s">
        <v>40</v>
      </c>
      <c r="B87" s="90" t="s">
        <v>22</v>
      </c>
      <c r="C87" s="49"/>
      <c r="D87" s="85">
        <v>920</v>
      </c>
      <c r="E87" s="86" t="s">
        <v>20</v>
      </c>
      <c r="F87" s="42"/>
      <c r="G87" s="55"/>
      <c r="H87" s="55"/>
      <c r="I87" s="15"/>
      <c r="J87" s="2"/>
      <c r="K87" s="2"/>
      <c r="L87" s="2"/>
      <c r="M87" s="1"/>
    </row>
    <row r="88" spans="1:13" ht="19.5" x14ac:dyDescent="0.3">
      <c r="A88" s="83"/>
      <c r="B88" s="90"/>
      <c r="C88" s="49"/>
      <c r="D88" s="85"/>
      <c r="E88" s="86"/>
      <c r="F88" s="43"/>
      <c r="G88" s="55"/>
      <c r="H88" s="55"/>
      <c r="I88" s="15"/>
      <c r="J88" s="2"/>
      <c r="K88" s="2"/>
      <c r="L88" s="2"/>
      <c r="M88" s="1"/>
    </row>
    <row r="89" spans="1:13" ht="19.5" x14ac:dyDescent="0.3">
      <c r="A89" s="83"/>
      <c r="B89" s="90"/>
      <c r="C89" s="52" t="s">
        <v>64</v>
      </c>
      <c r="D89" s="85"/>
      <c r="E89" s="86"/>
      <c r="F89" s="51" t="s">
        <v>23</v>
      </c>
      <c r="G89" s="55">
        <f>собственные!F63</f>
        <v>657691</v>
      </c>
      <c r="H89" s="55">
        <f>собственные!G63</f>
        <v>634940</v>
      </c>
      <c r="I89" s="15">
        <f t="shared" si="11"/>
        <v>96.540776747743237</v>
      </c>
      <c r="J89" s="2"/>
      <c r="K89" s="2"/>
      <c r="L89" s="2"/>
      <c r="M89" s="1"/>
    </row>
    <row r="90" spans="1:13" ht="5.25" customHeight="1" x14ac:dyDescent="0.3">
      <c r="A90" s="83" t="s">
        <v>41</v>
      </c>
      <c r="B90" s="104" t="s">
        <v>43</v>
      </c>
      <c r="C90" s="45"/>
      <c r="D90" s="85">
        <v>920</v>
      </c>
      <c r="E90" s="86" t="s">
        <v>24</v>
      </c>
      <c r="F90" s="42"/>
      <c r="G90" s="55"/>
      <c r="H90" s="55"/>
      <c r="I90" s="15"/>
      <c r="J90" s="2"/>
      <c r="K90" s="2"/>
      <c r="L90" s="2"/>
      <c r="M90" s="1"/>
    </row>
    <row r="91" spans="1:13" ht="19.5" x14ac:dyDescent="0.3">
      <c r="A91" s="83"/>
      <c r="B91" s="105"/>
      <c r="C91" s="46"/>
      <c r="D91" s="85"/>
      <c r="E91" s="86"/>
      <c r="F91" s="43"/>
      <c r="G91" s="55"/>
      <c r="H91" s="55"/>
      <c r="I91" s="15"/>
      <c r="J91" s="2"/>
      <c r="K91" s="2"/>
      <c r="L91" s="2"/>
      <c r="M91" s="1"/>
    </row>
    <row r="92" spans="1:13" ht="52.5" customHeight="1" x14ac:dyDescent="0.3">
      <c r="A92" s="83"/>
      <c r="B92" s="106"/>
      <c r="C92" s="52" t="s">
        <v>64</v>
      </c>
      <c r="D92" s="85"/>
      <c r="E92" s="86"/>
      <c r="F92" s="51" t="s">
        <v>25</v>
      </c>
      <c r="G92" s="55">
        <f>собственные!F66</f>
        <v>260427</v>
      </c>
      <c r="H92" s="55">
        <f>собственные!G66</f>
        <v>250246.54</v>
      </c>
      <c r="I92" s="15">
        <f t="shared" si="11"/>
        <v>96.090858474735725</v>
      </c>
      <c r="J92" s="2"/>
      <c r="K92" s="2"/>
      <c r="L92" s="2"/>
      <c r="M92" s="1"/>
    </row>
    <row r="93" spans="1:13" ht="18" customHeight="1" x14ac:dyDescent="0.3">
      <c r="A93" s="101" t="s">
        <v>42</v>
      </c>
      <c r="B93" s="104" t="s">
        <v>94</v>
      </c>
      <c r="C93" s="65"/>
      <c r="D93" s="97" t="s">
        <v>95</v>
      </c>
      <c r="E93" s="97" t="s">
        <v>21</v>
      </c>
      <c r="F93" s="20"/>
      <c r="G93" s="55"/>
      <c r="H93" s="55"/>
      <c r="I93" s="15"/>
      <c r="J93" s="2"/>
      <c r="K93" s="2"/>
      <c r="L93" s="2"/>
      <c r="M93" s="1"/>
    </row>
    <row r="94" spans="1:13" ht="18.75" customHeight="1" x14ac:dyDescent="0.3">
      <c r="A94" s="102"/>
      <c r="B94" s="105"/>
      <c r="C94" s="72" t="s">
        <v>64</v>
      </c>
      <c r="D94" s="98"/>
      <c r="E94" s="98"/>
      <c r="F94" s="20" t="s">
        <v>93</v>
      </c>
      <c r="G94" s="55">
        <f>собственные!F68</f>
        <v>326275</v>
      </c>
      <c r="H94" s="55">
        <f>собственные!G68</f>
        <v>241044.05</v>
      </c>
      <c r="I94" s="15">
        <f t="shared" ref="I94" si="12">H94/G94*100</f>
        <v>73.877572599800772</v>
      </c>
      <c r="J94" s="2"/>
      <c r="K94" s="2"/>
      <c r="L94" s="2"/>
      <c r="M94" s="1"/>
    </row>
    <row r="95" spans="1:13" ht="24" customHeight="1" x14ac:dyDescent="0.3">
      <c r="A95" s="103"/>
      <c r="B95" s="106"/>
      <c r="C95" s="66"/>
      <c r="D95" s="99"/>
      <c r="E95" s="99"/>
      <c r="F95" s="32"/>
      <c r="G95" s="55"/>
      <c r="H95" s="55"/>
      <c r="I95" s="15"/>
      <c r="J95" s="2"/>
      <c r="K95" s="2"/>
      <c r="L95" s="2"/>
      <c r="M95" s="1"/>
    </row>
    <row r="96" spans="1:13" ht="40.5" customHeight="1" x14ac:dyDescent="0.3">
      <c r="A96" s="101"/>
      <c r="B96" s="110" t="s">
        <v>119</v>
      </c>
      <c r="C96" s="79"/>
      <c r="D96" s="97" t="s">
        <v>95</v>
      </c>
      <c r="E96" s="97" t="s">
        <v>24</v>
      </c>
      <c r="F96" s="20"/>
      <c r="G96" s="55"/>
      <c r="H96" s="55"/>
      <c r="I96" s="15"/>
      <c r="J96" s="2"/>
      <c r="K96" s="2"/>
      <c r="L96" s="2"/>
      <c r="M96" s="1"/>
    </row>
    <row r="97" spans="1:13" ht="24.75" customHeight="1" x14ac:dyDescent="0.3">
      <c r="A97" s="102"/>
      <c r="B97" s="111"/>
      <c r="C97" s="79"/>
      <c r="D97" s="98"/>
      <c r="E97" s="98"/>
      <c r="F97" s="20" t="s">
        <v>107</v>
      </c>
      <c r="G97" s="55">
        <f>собственные!F71</f>
        <v>322000</v>
      </c>
      <c r="H97" s="55">
        <f>собственные!G71</f>
        <v>322000</v>
      </c>
      <c r="I97" s="15">
        <f t="shared" ref="I97" si="13">H97/G97*100</f>
        <v>100</v>
      </c>
      <c r="J97" s="2"/>
      <c r="K97" s="2"/>
      <c r="L97" s="2"/>
      <c r="M97" s="1"/>
    </row>
    <row r="98" spans="1:13" ht="23.25" customHeight="1" x14ac:dyDescent="0.3">
      <c r="A98" s="103"/>
      <c r="B98" s="112"/>
      <c r="C98" s="72" t="s">
        <v>64</v>
      </c>
      <c r="D98" s="99"/>
      <c r="E98" s="99"/>
      <c r="F98" s="32"/>
      <c r="G98" s="55"/>
      <c r="H98" s="55"/>
      <c r="I98" s="15"/>
      <c r="J98" s="2"/>
      <c r="K98" s="2"/>
      <c r="L98" s="2"/>
      <c r="M98" s="1"/>
    </row>
    <row r="99" spans="1:13" ht="30" customHeight="1" x14ac:dyDescent="0.3">
      <c r="A99" s="101"/>
      <c r="B99" s="110" t="s">
        <v>110</v>
      </c>
      <c r="C99" s="79"/>
      <c r="D99" s="97" t="s">
        <v>95</v>
      </c>
      <c r="E99" s="97" t="s">
        <v>24</v>
      </c>
      <c r="F99" s="81"/>
      <c r="G99" s="55"/>
      <c r="H99" s="55"/>
      <c r="I99" s="15"/>
      <c r="J99" s="2"/>
      <c r="K99" s="2"/>
      <c r="L99" s="2"/>
      <c r="M99" s="1"/>
    </row>
    <row r="100" spans="1:13" ht="28.5" customHeight="1" thickBot="1" x14ac:dyDescent="0.35">
      <c r="A100" s="102"/>
      <c r="B100" s="111"/>
      <c r="C100" s="35" t="s">
        <v>57</v>
      </c>
      <c r="D100" s="98"/>
      <c r="E100" s="98"/>
      <c r="F100" s="20" t="s">
        <v>111</v>
      </c>
      <c r="G100" s="55">
        <f>'иные источн'!G42</f>
        <v>313425</v>
      </c>
      <c r="H100" s="55">
        <f>'иные источн'!H42</f>
        <v>0</v>
      </c>
      <c r="I100" s="15">
        <f t="shared" ref="I100" si="14">H100/G100*100</f>
        <v>0</v>
      </c>
      <c r="J100" s="2"/>
      <c r="K100" s="2"/>
      <c r="L100" s="2"/>
      <c r="M100" s="1"/>
    </row>
    <row r="101" spans="1:13" ht="27" customHeight="1" thickBot="1" x14ac:dyDescent="0.35">
      <c r="A101" s="103"/>
      <c r="B101" s="112"/>
      <c r="C101" s="72" t="s">
        <v>64</v>
      </c>
      <c r="D101" s="99"/>
      <c r="E101" s="99"/>
      <c r="F101" s="32" t="s">
        <v>111</v>
      </c>
      <c r="G101" s="55">
        <f>собственные!F74</f>
        <v>35000</v>
      </c>
      <c r="H101" s="55">
        <f>собственные!G74</f>
        <v>0</v>
      </c>
      <c r="I101" s="15">
        <f t="shared" ref="I101" si="15">H101/G101*100</f>
        <v>0</v>
      </c>
      <c r="J101" s="2"/>
      <c r="K101" s="2"/>
      <c r="L101" s="2"/>
      <c r="M101" s="1"/>
    </row>
    <row r="102" spans="1:13" ht="18" customHeight="1" thickBot="1" x14ac:dyDescent="0.35">
      <c r="A102" s="101"/>
      <c r="B102" s="134" t="s">
        <v>96</v>
      </c>
      <c r="C102" s="34" t="s">
        <v>55</v>
      </c>
      <c r="D102" s="12" t="s">
        <v>7</v>
      </c>
      <c r="E102" s="12" t="s">
        <v>7</v>
      </c>
      <c r="F102" s="12" t="s">
        <v>7</v>
      </c>
      <c r="G102" s="55">
        <f>G106+G105+G104</f>
        <v>1953488.55</v>
      </c>
      <c r="H102" s="55">
        <f>H106+H105+H104</f>
        <v>773005</v>
      </c>
      <c r="I102" s="15">
        <f t="shared" ref="I102:I104" si="16">H102/G102*100</f>
        <v>39.570490443877951</v>
      </c>
      <c r="J102" s="2"/>
      <c r="K102" s="2"/>
      <c r="L102" s="2"/>
      <c r="M102" s="1"/>
    </row>
    <row r="103" spans="1:13" ht="15.75" customHeight="1" thickBot="1" x14ac:dyDescent="0.35">
      <c r="A103" s="102"/>
      <c r="B103" s="135"/>
      <c r="C103" s="35" t="s">
        <v>56</v>
      </c>
      <c r="D103" s="12" t="s">
        <v>7</v>
      </c>
      <c r="E103" s="12" t="s">
        <v>7</v>
      </c>
      <c r="F103" s="12" t="s">
        <v>7</v>
      </c>
      <c r="G103" s="55"/>
      <c r="H103" s="55"/>
      <c r="I103" s="15"/>
      <c r="J103" s="2"/>
      <c r="K103" s="2"/>
      <c r="L103" s="2"/>
      <c r="M103" s="1"/>
    </row>
    <row r="104" spans="1:13" ht="17.25" customHeight="1" thickBot="1" x14ac:dyDescent="0.35">
      <c r="A104" s="102"/>
      <c r="B104" s="135"/>
      <c r="C104" s="35" t="s">
        <v>57</v>
      </c>
      <c r="D104" s="12" t="s">
        <v>7</v>
      </c>
      <c r="E104" s="12" t="s">
        <v>7</v>
      </c>
      <c r="F104" s="12" t="s">
        <v>7</v>
      </c>
      <c r="G104" s="55">
        <f>G111+G114</f>
        <v>1173838.05</v>
      </c>
      <c r="H104" s="55">
        <f>H111+H114</f>
        <v>0</v>
      </c>
      <c r="I104" s="15">
        <f t="shared" si="16"/>
        <v>0</v>
      </c>
      <c r="J104" s="2"/>
      <c r="K104" s="2"/>
      <c r="L104" s="2"/>
      <c r="M104" s="1"/>
    </row>
    <row r="105" spans="1:13" ht="25.5" customHeight="1" thickBot="1" x14ac:dyDescent="0.35">
      <c r="A105" s="102"/>
      <c r="B105" s="135"/>
      <c r="C105" s="35" t="s">
        <v>58</v>
      </c>
      <c r="D105" s="12" t="s">
        <v>7</v>
      </c>
      <c r="E105" s="12" t="s">
        <v>7</v>
      </c>
      <c r="F105" s="12" t="s">
        <v>7</v>
      </c>
      <c r="G105" s="55"/>
      <c r="H105" s="55"/>
      <c r="I105" s="15"/>
      <c r="J105" s="2"/>
      <c r="K105" s="2"/>
      <c r="L105" s="2"/>
      <c r="M105" s="1"/>
    </row>
    <row r="106" spans="1:13" ht="21.75" customHeight="1" x14ac:dyDescent="0.3">
      <c r="A106" s="103"/>
      <c r="B106" s="136"/>
      <c r="C106" s="52" t="s">
        <v>64</v>
      </c>
      <c r="D106" s="12" t="s">
        <v>7</v>
      </c>
      <c r="E106" s="10" t="s">
        <v>7</v>
      </c>
      <c r="F106" s="10" t="s">
        <v>7</v>
      </c>
      <c r="G106" s="56">
        <f>G115+G109+G112</f>
        <v>779650.5</v>
      </c>
      <c r="H106" s="56">
        <f>H115+H109+H112</f>
        <v>773005</v>
      </c>
      <c r="I106" s="15">
        <v>0</v>
      </c>
      <c r="J106" s="2"/>
      <c r="K106" s="2"/>
      <c r="L106" s="2"/>
      <c r="M106" s="1"/>
    </row>
    <row r="107" spans="1:13" ht="21.75" customHeight="1" x14ac:dyDescent="0.3">
      <c r="A107" s="67"/>
      <c r="B107" s="110" t="s">
        <v>97</v>
      </c>
      <c r="C107" s="68"/>
      <c r="D107" s="94">
        <v>920</v>
      </c>
      <c r="E107" s="97" t="s">
        <v>10</v>
      </c>
      <c r="F107" s="62"/>
      <c r="G107" s="55"/>
      <c r="H107" s="55"/>
      <c r="I107" s="15"/>
      <c r="J107" s="2"/>
      <c r="K107" s="2"/>
      <c r="L107" s="2"/>
      <c r="M107" s="1"/>
    </row>
    <row r="108" spans="1:13" ht="21.75" customHeight="1" thickBot="1" x14ac:dyDescent="0.35">
      <c r="A108" s="67"/>
      <c r="B108" s="111"/>
      <c r="C108" s="35"/>
      <c r="D108" s="95"/>
      <c r="E108" s="98"/>
      <c r="F108" s="64"/>
      <c r="G108" s="55"/>
      <c r="H108" s="55"/>
      <c r="I108" s="15"/>
      <c r="J108" s="2"/>
      <c r="K108" s="2"/>
      <c r="L108" s="2"/>
      <c r="M108" s="1"/>
    </row>
    <row r="109" spans="1:13" ht="21.75" customHeight="1" x14ac:dyDescent="0.3">
      <c r="A109" s="67"/>
      <c r="B109" s="112"/>
      <c r="C109" s="72" t="s">
        <v>64</v>
      </c>
      <c r="D109" s="96"/>
      <c r="E109" s="99"/>
      <c r="F109" s="64" t="s">
        <v>101</v>
      </c>
      <c r="G109" s="55">
        <f>собственные!F79</f>
        <v>749150.5</v>
      </c>
      <c r="H109" s="55">
        <f>собственные!G79</f>
        <v>749005</v>
      </c>
      <c r="I109" s="15">
        <v>0</v>
      </c>
      <c r="J109" s="2"/>
      <c r="K109" s="2"/>
      <c r="L109" s="2"/>
      <c r="M109" s="1"/>
    </row>
    <row r="110" spans="1:13" ht="21.75" customHeight="1" x14ac:dyDescent="0.3">
      <c r="A110" s="101"/>
      <c r="B110" s="110" t="s">
        <v>112</v>
      </c>
      <c r="C110" s="76"/>
      <c r="D110" s="94">
        <v>920</v>
      </c>
      <c r="E110" s="97" t="s">
        <v>10</v>
      </c>
      <c r="F110" s="74"/>
      <c r="G110" s="55"/>
      <c r="H110" s="55"/>
      <c r="I110" s="15"/>
      <c r="J110" s="2"/>
      <c r="K110" s="2"/>
      <c r="L110" s="2"/>
      <c r="M110" s="1"/>
    </row>
    <row r="111" spans="1:13" ht="21.75" customHeight="1" thickBot="1" x14ac:dyDescent="0.35">
      <c r="A111" s="102"/>
      <c r="B111" s="111"/>
      <c r="C111" s="35" t="s">
        <v>57</v>
      </c>
      <c r="D111" s="95"/>
      <c r="E111" s="98"/>
      <c r="F111" s="75" t="s">
        <v>118</v>
      </c>
      <c r="G111" s="55">
        <f>'иные источн'!G49</f>
        <v>579500</v>
      </c>
      <c r="H111" s="55">
        <f>'иные источн'!H49</f>
        <v>0</v>
      </c>
      <c r="I111" s="15">
        <v>0</v>
      </c>
      <c r="J111" s="2"/>
      <c r="K111" s="2"/>
      <c r="L111" s="2"/>
      <c r="M111" s="1"/>
    </row>
    <row r="112" spans="1:13" ht="21.75" customHeight="1" x14ac:dyDescent="0.3">
      <c r="A112" s="103"/>
      <c r="B112" s="112"/>
      <c r="C112" s="73" t="s">
        <v>64</v>
      </c>
      <c r="D112" s="96"/>
      <c r="E112" s="99"/>
      <c r="F112" s="75" t="s">
        <v>113</v>
      </c>
      <c r="G112" s="55">
        <f>собственные!F82</f>
        <v>30500</v>
      </c>
      <c r="H112" s="55">
        <f>собственные!G82</f>
        <v>24000</v>
      </c>
      <c r="I112" s="15">
        <v>0</v>
      </c>
      <c r="J112" s="2"/>
      <c r="K112" s="2"/>
      <c r="L112" s="2"/>
      <c r="M112" s="1"/>
    </row>
    <row r="113" spans="1:13" ht="28.5" customHeight="1" x14ac:dyDescent="0.3">
      <c r="A113" s="101"/>
      <c r="B113" s="110" t="s">
        <v>121</v>
      </c>
      <c r="C113" s="76"/>
      <c r="D113" s="94">
        <v>920</v>
      </c>
      <c r="E113" s="97" t="s">
        <v>46</v>
      </c>
      <c r="F113" s="74"/>
      <c r="G113" s="55"/>
      <c r="H113" s="55"/>
      <c r="I113" s="15"/>
      <c r="J113" s="2"/>
      <c r="K113" s="2"/>
      <c r="L113" s="2"/>
      <c r="M113" s="1"/>
    </row>
    <row r="114" spans="1:13" ht="23.25" customHeight="1" thickBot="1" x14ac:dyDescent="0.35">
      <c r="A114" s="102"/>
      <c r="B114" s="111"/>
      <c r="C114" s="35" t="s">
        <v>57</v>
      </c>
      <c r="D114" s="95"/>
      <c r="E114" s="98"/>
      <c r="F114" s="75" t="s">
        <v>122</v>
      </c>
      <c r="G114" s="55">
        <f>'иные источн'!G52</f>
        <v>594338.05000000005</v>
      </c>
      <c r="H114" s="55">
        <f>'иные источн'!H52</f>
        <v>0</v>
      </c>
      <c r="I114" s="15">
        <v>0</v>
      </c>
      <c r="J114" s="2"/>
      <c r="K114" s="2"/>
      <c r="L114" s="2"/>
      <c r="M114" s="1"/>
    </row>
    <row r="115" spans="1:13" ht="25.5" customHeight="1" thickBot="1" x14ac:dyDescent="0.35">
      <c r="A115" s="103"/>
      <c r="B115" s="112"/>
      <c r="C115" s="35"/>
      <c r="D115" s="96"/>
      <c r="E115" s="99"/>
      <c r="F115" s="75"/>
      <c r="G115" s="55"/>
      <c r="H115" s="55"/>
      <c r="I115" s="15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 t="s">
        <v>59</v>
      </c>
      <c r="C117" s="2"/>
      <c r="D117" s="4"/>
      <c r="E117" s="6"/>
      <c r="F117" s="6" t="s">
        <v>61</v>
      </c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9.5" customHeight="1" x14ac:dyDescent="0.3">
      <c r="A119" s="2"/>
      <c r="B119" s="2" t="s">
        <v>60</v>
      </c>
      <c r="C119" s="2"/>
      <c r="D119" s="4"/>
      <c r="E119" s="6"/>
      <c r="F119" s="82" t="s">
        <v>62</v>
      </c>
      <c r="G119" s="8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6"/>
      <c r="F204" s="6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6"/>
      <c r="F205" s="6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6"/>
      <c r="F206" s="6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6"/>
      <c r="F207" s="6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6"/>
      <c r="F208" s="6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6"/>
      <c r="F209" s="6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6"/>
      <c r="F210" s="6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6"/>
      <c r="F211" s="6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6"/>
      <c r="F212" s="6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6"/>
      <c r="F213" s="6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6"/>
      <c r="F214" s="6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6"/>
      <c r="F215" s="6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6"/>
      <c r="F216" s="6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6"/>
      <c r="F217" s="6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6"/>
      <c r="F218" s="6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6"/>
      <c r="F219" s="6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6"/>
      <c r="F220" s="6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6"/>
      <c r="F221" s="6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6"/>
      <c r="F222" s="6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6"/>
      <c r="F223" s="6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6"/>
      <c r="F224" s="6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6"/>
      <c r="F225" s="6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6"/>
      <c r="F226" s="6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6"/>
      <c r="F227" s="6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6"/>
      <c r="F228" s="6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6"/>
      <c r="F229" s="6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6"/>
      <c r="F230" s="6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6"/>
      <c r="F231" s="6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6"/>
      <c r="F232" s="6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6"/>
      <c r="F233" s="6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6"/>
      <c r="F234" s="6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6"/>
      <c r="F235" s="6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6"/>
      <c r="F236" s="6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6"/>
      <c r="F237" s="6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6"/>
      <c r="F238" s="6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6"/>
      <c r="F239" s="6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6"/>
      <c r="F240" s="6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6"/>
      <c r="F241" s="6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6"/>
      <c r="F242" s="6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6"/>
      <c r="F243" s="6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6"/>
      <c r="F244" s="6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6"/>
      <c r="F245" s="6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6"/>
      <c r="F246" s="6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6"/>
      <c r="F247" s="6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6"/>
      <c r="F248" s="6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6"/>
      <c r="F249" s="6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6"/>
      <c r="F250" s="6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6"/>
      <c r="F251" s="6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6"/>
      <c r="F252" s="6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6"/>
      <c r="F253" s="6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6"/>
      <c r="F254" s="6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6"/>
      <c r="F255" s="6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6"/>
      <c r="F256" s="6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6"/>
      <c r="F257" s="6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6"/>
      <c r="F258" s="6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6"/>
      <c r="F259" s="6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6"/>
      <c r="F260" s="6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6"/>
      <c r="F261" s="6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6"/>
      <c r="F262" s="6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6"/>
      <c r="F263" s="6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6"/>
      <c r="F264" s="6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6"/>
      <c r="F265" s="6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6"/>
      <c r="F266" s="6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6"/>
      <c r="F267" s="6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6"/>
      <c r="F268" s="6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6"/>
      <c r="F269" s="6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6"/>
      <c r="F270" s="6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6"/>
      <c r="F271" s="6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6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5"/>
      <c r="E286" s="5"/>
      <c r="F286" s="5"/>
      <c r="G286" s="16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5"/>
      <c r="E287" s="5"/>
      <c r="F287" s="5"/>
      <c r="G287" s="16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5"/>
      <c r="E288" s="5"/>
      <c r="F288" s="5"/>
      <c r="G288" s="16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5"/>
      <c r="E289" s="5"/>
      <c r="F289" s="5"/>
      <c r="G289" s="16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5"/>
      <c r="E290" s="5"/>
      <c r="F290" s="5"/>
      <c r="G290" s="16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5"/>
      <c r="E291" s="5"/>
      <c r="F291" s="5"/>
      <c r="G291" s="16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5"/>
      <c r="E292" s="5"/>
      <c r="F292" s="5"/>
      <c r="G292" s="16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5"/>
      <c r="E293" s="5"/>
      <c r="F293" s="5"/>
      <c r="G293" s="16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5"/>
      <c r="E294" s="5"/>
      <c r="F294" s="5"/>
      <c r="G294" s="16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5"/>
      <c r="E295" s="5"/>
      <c r="F295" s="5"/>
      <c r="G295" s="16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5"/>
      <c r="E296" s="5"/>
      <c r="F296" s="5"/>
      <c r="G296" s="16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5"/>
      <c r="E297" s="5"/>
      <c r="F297" s="5"/>
      <c r="G297" s="16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5"/>
      <c r="E298" s="5"/>
      <c r="F298" s="5"/>
      <c r="G298" s="16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5"/>
      <c r="E299" s="5"/>
      <c r="F299" s="5"/>
      <c r="G299" s="16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5"/>
      <c r="E300" s="5"/>
      <c r="F300" s="5"/>
      <c r="G300" s="16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5"/>
      <c r="E301" s="5"/>
      <c r="F301" s="5"/>
      <c r="G301" s="16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5"/>
      <c r="E302" s="5"/>
      <c r="F302" s="5"/>
      <c r="G302" s="16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5"/>
      <c r="E303" s="5"/>
      <c r="F303" s="5"/>
      <c r="G303" s="16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5"/>
      <c r="E304" s="5"/>
      <c r="F304" s="5"/>
      <c r="G304" s="16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5"/>
      <c r="E305" s="5"/>
      <c r="F305" s="5"/>
      <c r="G305" s="16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5"/>
      <c r="E306" s="5"/>
      <c r="F306" s="5"/>
      <c r="G306" s="16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5"/>
      <c r="E307" s="5"/>
      <c r="F307" s="5"/>
      <c r="G307" s="16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5"/>
      <c r="E308" s="5"/>
      <c r="F308" s="5"/>
      <c r="G308" s="16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5"/>
      <c r="E309" s="5"/>
      <c r="F309" s="5"/>
      <c r="G309" s="16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5"/>
      <c r="E310" s="5"/>
      <c r="F310" s="5"/>
      <c r="G310" s="16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5"/>
      <c r="E311" s="5"/>
      <c r="F311" s="5"/>
      <c r="G311" s="16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5"/>
      <c r="E312" s="5"/>
      <c r="F312" s="5"/>
      <c r="G312" s="16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5"/>
      <c r="E313" s="5"/>
      <c r="F313" s="5"/>
      <c r="G313" s="16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5"/>
      <c r="E314" s="5"/>
      <c r="F314" s="5"/>
      <c r="G314" s="16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5"/>
      <c r="E315" s="5"/>
      <c r="F315" s="5"/>
      <c r="G315" s="16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5"/>
      <c r="E316" s="5"/>
      <c r="F316" s="5"/>
      <c r="G316" s="16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5"/>
      <c r="E317" s="5"/>
      <c r="F317" s="5"/>
      <c r="G317" s="16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5"/>
      <c r="E318" s="5"/>
      <c r="F318" s="5"/>
      <c r="G318" s="16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5"/>
      <c r="E319" s="5"/>
      <c r="F319" s="5"/>
      <c r="G319" s="16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5"/>
      <c r="E320" s="5"/>
      <c r="F320" s="5"/>
      <c r="G320" s="16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5"/>
      <c r="E321" s="5"/>
      <c r="F321" s="5"/>
      <c r="G321" s="16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5"/>
      <c r="E322" s="5"/>
      <c r="F322" s="5"/>
      <c r="G322" s="16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5"/>
      <c r="E323" s="5"/>
      <c r="F323" s="5"/>
      <c r="G323" s="16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5"/>
      <c r="E324" s="5"/>
      <c r="F324" s="5"/>
      <c r="G324" s="16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5"/>
      <c r="E325" s="5"/>
      <c r="F325" s="5"/>
      <c r="G325" s="16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5"/>
      <c r="E326" s="5"/>
      <c r="F326" s="5"/>
      <c r="G326" s="16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5"/>
      <c r="E327" s="5"/>
      <c r="F327" s="5"/>
      <c r="G327" s="16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5"/>
      <c r="E328" s="5"/>
      <c r="F328" s="5"/>
      <c r="G328" s="16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5"/>
      <c r="E329" s="5"/>
      <c r="F329" s="5"/>
      <c r="G329" s="16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5"/>
      <c r="E330" s="5"/>
      <c r="F330" s="5"/>
      <c r="G330" s="16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5"/>
      <c r="E331" s="5"/>
      <c r="F331" s="5"/>
      <c r="G331" s="16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5"/>
      <c r="E332" s="5"/>
      <c r="F332" s="5"/>
      <c r="G332" s="16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5"/>
      <c r="E333" s="5"/>
      <c r="F333" s="5"/>
      <c r="G333" s="16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5"/>
      <c r="E334" s="5"/>
      <c r="F334" s="5"/>
      <c r="G334" s="16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5"/>
      <c r="E335" s="5"/>
      <c r="F335" s="5"/>
      <c r="G335" s="16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5"/>
      <c r="E336" s="5"/>
      <c r="F336" s="5"/>
      <c r="G336" s="16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5"/>
      <c r="E337" s="5"/>
      <c r="F337" s="5"/>
      <c r="G337" s="16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5"/>
      <c r="E338" s="5"/>
      <c r="F338" s="5"/>
      <c r="G338" s="16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5"/>
      <c r="E339" s="5"/>
      <c r="F339" s="5"/>
      <c r="G339" s="16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5"/>
      <c r="E340" s="5"/>
      <c r="F340" s="5"/>
      <c r="G340" s="16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5"/>
      <c r="E341" s="5"/>
      <c r="F341" s="5"/>
      <c r="G341" s="16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5"/>
      <c r="E342" s="5"/>
      <c r="F342" s="5"/>
      <c r="G342" s="16"/>
      <c r="H342" s="2"/>
      <c r="I342" s="2"/>
      <c r="J342" s="2"/>
      <c r="K342" s="2"/>
      <c r="L342" s="2"/>
      <c r="M342" s="1"/>
    </row>
    <row r="343" spans="1:13" ht="18.75" x14ac:dyDescent="0.3">
      <c r="A343" s="2"/>
      <c r="B343" s="2"/>
      <c r="C343" s="2"/>
      <c r="D343" s="5"/>
      <c r="E343" s="5"/>
      <c r="F343" s="5"/>
      <c r="G343" s="16"/>
      <c r="H343" s="2"/>
      <c r="I343" s="2"/>
      <c r="J343" s="2"/>
      <c r="K343" s="2"/>
      <c r="L343" s="2"/>
      <c r="M343" s="1"/>
    </row>
    <row r="344" spans="1:13" ht="18.75" x14ac:dyDescent="0.3">
      <c r="A344" s="2"/>
      <c r="B344" s="2"/>
      <c r="C344" s="2"/>
      <c r="D344" s="5"/>
      <c r="E344" s="5"/>
      <c r="F344" s="5"/>
      <c r="G344" s="16"/>
      <c r="H344" s="2"/>
      <c r="I344" s="2"/>
      <c r="J344" s="2"/>
      <c r="K344" s="2"/>
      <c r="L344" s="2"/>
      <c r="M344" s="1"/>
    </row>
    <row r="345" spans="1:13" ht="18.75" x14ac:dyDescent="0.3">
      <c r="A345" s="2"/>
      <c r="B345" s="2"/>
      <c r="C345" s="2"/>
      <c r="D345" s="5"/>
      <c r="E345" s="5"/>
      <c r="F345" s="5"/>
      <c r="G345" s="16"/>
      <c r="H345" s="2"/>
      <c r="I345" s="2"/>
      <c r="J345" s="2"/>
      <c r="K345" s="2"/>
      <c r="L345" s="2"/>
      <c r="M345" s="1"/>
    </row>
    <row r="346" spans="1:13" ht="18.75" x14ac:dyDescent="0.3">
      <c r="A346" s="2"/>
      <c r="B346" s="2"/>
      <c r="C346" s="2"/>
      <c r="D346" s="5"/>
      <c r="E346" s="5"/>
      <c r="F346" s="5"/>
      <c r="G346" s="16"/>
      <c r="H346" s="2"/>
      <c r="I346" s="2"/>
      <c r="J346" s="2"/>
      <c r="K346" s="2"/>
      <c r="L346" s="2"/>
      <c r="M346" s="1"/>
    </row>
    <row r="347" spans="1:13" ht="18.75" x14ac:dyDescent="0.3">
      <c r="A347" s="2"/>
      <c r="B347" s="2"/>
      <c r="C347" s="2"/>
      <c r="D347" s="5"/>
      <c r="E347" s="5"/>
      <c r="F347" s="5"/>
      <c r="G347" s="16"/>
      <c r="H347" s="2"/>
      <c r="I347" s="2"/>
      <c r="J347" s="2"/>
      <c r="K347" s="2"/>
      <c r="L347" s="2"/>
      <c r="M347" s="1"/>
    </row>
    <row r="348" spans="1:13" ht="18.75" x14ac:dyDescent="0.3">
      <c r="A348" s="2"/>
      <c r="B348" s="2"/>
      <c r="C348" s="2"/>
      <c r="D348" s="5"/>
      <c r="E348" s="5"/>
      <c r="F348" s="5"/>
      <c r="G348" s="16"/>
      <c r="H348" s="2"/>
      <c r="I348" s="2"/>
      <c r="J348" s="2"/>
      <c r="K348" s="2"/>
      <c r="L348" s="2"/>
      <c r="M348" s="1"/>
    </row>
    <row r="349" spans="1:13" ht="18.75" x14ac:dyDescent="0.3">
      <c r="A349" s="2"/>
      <c r="B349" s="2"/>
      <c r="C349" s="2"/>
      <c r="D349" s="5"/>
      <c r="E349" s="5"/>
      <c r="F349" s="5"/>
      <c r="G349" s="16"/>
      <c r="H349" s="2"/>
      <c r="I349" s="2"/>
      <c r="J349" s="2"/>
      <c r="K349" s="2"/>
      <c r="L349" s="2"/>
      <c r="M349" s="1"/>
    </row>
    <row r="350" spans="1:13" ht="18.75" x14ac:dyDescent="0.3">
      <c r="A350" s="2"/>
      <c r="B350" s="2"/>
      <c r="C350" s="2"/>
      <c r="D350" s="5"/>
      <c r="E350" s="5"/>
      <c r="F350" s="5"/>
      <c r="G350" s="16"/>
      <c r="H350" s="2"/>
      <c r="I350" s="2"/>
      <c r="J350" s="2"/>
      <c r="K350" s="2"/>
      <c r="L350" s="2"/>
      <c r="M350" s="1"/>
    </row>
    <row r="351" spans="1:13" ht="18.75" x14ac:dyDescent="0.3">
      <c r="A351" s="2"/>
      <c r="B351" s="2"/>
      <c r="C351" s="2"/>
      <c r="D351" s="2"/>
      <c r="E351" s="2"/>
      <c r="F351" s="2"/>
      <c r="G351" s="16"/>
      <c r="H351" s="2"/>
      <c r="I351" s="2"/>
      <c r="J351" s="2"/>
      <c r="K351" s="2"/>
      <c r="L351" s="2"/>
      <c r="M351" s="1"/>
    </row>
    <row r="352" spans="1:13" ht="18.75" x14ac:dyDescent="0.3">
      <c r="A352" s="2"/>
      <c r="B352" s="2"/>
      <c r="C352" s="2"/>
      <c r="D352" s="2"/>
      <c r="E352" s="2"/>
      <c r="F352" s="2"/>
      <c r="G352" s="16"/>
      <c r="H352" s="2"/>
      <c r="I352" s="2"/>
      <c r="J352" s="2"/>
      <c r="K352" s="2"/>
      <c r="L352" s="2"/>
      <c r="M352" s="1"/>
    </row>
    <row r="353" spans="1:13" ht="18.75" x14ac:dyDescent="0.3">
      <c r="A353" s="1"/>
      <c r="B353" s="1"/>
      <c r="C353" s="1"/>
      <c r="D353" s="1"/>
      <c r="E353" s="1"/>
      <c r="F353" s="1"/>
      <c r="G353" s="18"/>
      <c r="H353" s="1"/>
      <c r="I353" s="1"/>
      <c r="J353" s="1"/>
      <c r="K353" s="1"/>
      <c r="L353" s="1"/>
      <c r="M353" s="1"/>
    </row>
    <row r="354" spans="1:13" ht="18.75" x14ac:dyDescent="0.3">
      <c r="A354" s="1"/>
      <c r="B354" s="1"/>
      <c r="C354" s="1"/>
      <c r="D354" s="1"/>
      <c r="E354" s="1"/>
      <c r="F354" s="1"/>
      <c r="G354" s="18"/>
      <c r="H354" s="1"/>
      <c r="I354" s="1"/>
      <c r="J354" s="1"/>
      <c r="K354" s="1"/>
      <c r="L354" s="1"/>
      <c r="M354" s="1"/>
    </row>
    <row r="355" spans="1:13" ht="18.75" x14ac:dyDescent="0.3">
      <c r="A355" s="1"/>
      <c r="B355" s="1"/>
      <c r="C355" s="1"/>
      <c r="D355" s="1"/>
      <c r="E355" s="1"/>
      <c r="F355" s="1"/>
      <c r="G355" s="18"/>
      <c r="H355" s="1"/>
      <c r="I355" s="1"/>
      <c r="J355" s="1"/>
      <c r="K355" s="1"/>
      <c r="L355" s="1"/>
      <c r="M355" s="1"/>
    </row>
    <row r="356" spans="1:13" ht="18.75" x14ac:dyDescent="0.3">
      <c r="A356" s="1"/>
      <c r="B356" s="1"/>
      <c r="C356" s="1"/>
      <c r="D356" s="1"/>
      <c r="E356" s="1"/>
      <c r="F356" s="1"/>
      <c r="G356" s="18"/>
      <c r="H356" s="1"/>
      <c r="I356" s="1"/>
      <c r="J356" s="1"/>
      <c r="K356" s="1"/>
      <c r="L356" s="1"/>
      <c r="M356" s="1"/>
    </row>
    <row r="357" spans="1:13" ht="18.75" x14ac:dyDescent="0.3">
      <c r="A357" s="1"/>
      <c r="B357" s="1"/>
      <c r="C357" s="1"/>
      <c r="D357" s="1"/>
      <c r="E357" s="1"/>
      <c r="F357" s="1"/>
      <c r="G357" s="18"/>
      <c r="H357" s="1"/>
      <c r="I357" s="1"/>
      <c r="J357" s="1"/>
      <c r="K357" s="1"/>
      <c r="L357" s="1"/>
      <c r="M357" s="1"/>
    </row>
    <row r="358" spans="1:13" ht="18.75" x14ac:dyDescent="0.3">
      <c r="A358" s="1"/>
      <c r="B358" s="1"/>
      <c r="C358" s="1"/>
      <c r="D358" s="1"/>
      <c r="E358" s="1"/>
      <c r="F358" s="1"/>
      <c r="G358" s="18"/>
      <c r="H358" s="1"/>
      <c r="I358" s="1"/>
      <c r="J358" s="1"/>
      <c r="K358" s="1"/>
      <c r="L358" s="1"/>
      <c r="M358" s="1"/>
    </row>
    <row r="359" spans="1:13" ht="18.75" x14ac:dyDescent="0.3">
      <c r="A359" s="1"/>
      <c r="B359" s="1"/>
      <c r="C359" s="1"/>
      <c r="D359" s="1"/>
      <c r="E359" s="1"/>
      <c r="F359" s="1"/>
      <c r="G359" s="18"/>
      <c r="H359" s="1"/>
      <c r="I359" s="1"/>
      <c r="J359" s="1"/>
      <c r="K359" s="1"/>
      <c r="L359" s="1"/>
      <c r="M359" s="1"/>
    </row>
    <row r="360" spans="1:13" ht="18.75" x14ac:dyDescent="0.3">
      <c r="A360" s="1"/>
      <c r="B360" s="1"/>
      <c r="C360" s="1"/>
      <c r="D360" s="1"/>
      <c r="E360" s="1"/>
      <c r="F360" s="1"/>
      <c r="G360" s="18"/>
      <c r="H360" s="1"/>
      <c r="I360" s="1"/>
      <c r="J360" s="1"/>
      <c r="K360" s="1"/>
      <c r="L360" s="1"/>
      <c r="M360" s="1"/>
    </row>
  </sheetData>
  <mergeCells count="123">
    <mergeCell ref="E107:E109"/>
    <mergeCell ref="B96:B98"/>
    <mergeCell ref="D96:D98"/>
    <mergeCell ref="E96:E98"/>
    <mergeCell ref="A96:A98"/>
    <mergeCell ref="B99:B101"/>
    <mergeCell ref="D99:D101"/>
    <mergeCell ref="E99:E101"/>
    <mergeCell ref="A99:A101"/>
    <mergeCell ref="B102:B106"/>
    <mergeCell ref="A102:A106"/>
    <mergeCell ref="A40:A42"/>
    <mergeCell ref="B40:B42"/>
    <mergeCell ref="D40:D42"/>
    <mergeCell ref="E40:E42"/>
    <mergeCell ref="A93:A95"/>
    <mergeCell ref="B93:B95"/>
    <mergeCell ref="D93:D95"/>
    <mergeCell ref="E93:E95"/>
    <mergeCell ref="A34:A36"/>
    <mergeCell ref="B34:B36"/>
    <mergeCell ref="D34:D36"/>
    <mergeCell ref="E34:E36"/>
    <mergeCell ref="A37:A39"/>
    <mergeCell ref="B37:B39"/>
    <mergeCell ref="D37:D39"/>
    <mergeCell ref="E37:E39"/>
    <mergeCell ref="A77:A80"/>
    <mergeCell ref="B77:B80"/>
    <mergeCell ref="D77:D80"/>
    <mergeCell ref="E77:E80"/>
    <mergeCell ref="A81:A83"/>
    <mergeCell ref="B81:B83"/>
    <mergeCell ref="D81:D83"/>
    <mergeCell ref="E81:E83"/>
    <mergeCell ref="A113:A115"/>
    <mergeCell ref="B113:B115"/>
    <mergeCell ref="D113:D115"/>
    <mergeCell ref="B107:B109"/>
    <mergeCell ref="D107:D109"/>
    <mergeCell ref="E113:E115"/>
    <mergeCell ref="F119:G119"/>
    <mergeCell ref="G3:I3"/>
    <mergeCell ref="B46:B50"/>
    <mergeCell ref="A46:A50"/>
    <mergeCell ref="B60:B64"/>
    <mergeCell ref="A60:A64"/>
    <mergeCell ref="A90:A92"/>
    <mergeCell ref="B90:B92"/>
    <mergeCell ref="D90:D92"/>
    <mergeCell ref="E90:E92"/>
    <mergeCell ref="A84:A86"/>
    <mergeCell ref="B84:B86"/>
    <mergeCell ref="D84:D86"/>
    <mergeCell ref="E84:E86"/>
    <mergeCell ref="A87:A89"/>
    <mergeCell ref="B87:B89"/>
    <mergeCell ref="D87:D89"/>
    <mergeCell ref="E87:E89"/>
    <mergeCell ref="A73:A76"/>
    <mergeCell ref="B73:B76"/>
    <mergeCell ref="D73:D75"/>
    <mergeCell ref="E73:E75"/>
    <mergeCell ref="B68:B72"/>
    <mergeCell ref="A68:A72"/>
    <mergeCell ref="F54:F56"/>
    <mergeCell ref="A65:A67"/>
    <mergeCell ref="B65:B67"/>
    <mergeCell ref="D65:D67"/>
    <mergeCell ref="E65:E67"/>
    <mergeCell ref="A57:A59"/>
    <mergeCell ref="B57:B59"/>
    <mergeCell ref="D57:D59"/>
    <mergeCell ref="E57:E59"/>
    <mergeCell ref="A43:A45"/>
    <mergeCell ref="B43:B45"/>
    <mergeCell ref="D43:D45"/>
    <mergeCell ref="E43:E45"/>
    <mergeCell ref="A51:A53"/>
    <mergeCell ref="B51:B53"/>
    <mergeCell ref="D51:D53"/>
    <mergeCell ref="E51:E53"/>
    <mergeCell ref="A54:A56"/>
    <mergeCell ref="B54:B56"/>
    <mergeCell ref="D54:D56"/>
    <mergeCell ref="E54:E56"/>
    <mergeCell ref="E28:E30"/>
    <mergeCell ref="A31:A33"/>
    <mergeCell ref="B31:B33"/>
    <mergeCell ref="D31:D33"/>
    <mergeCell ref="E31:E33"/>
    <mergeCell ref="A22:A24"/>
    <mergeCell ref="B22:B24"/>
    <mergeCell ref="D22:D24"/>
    <mergeCell ref="E22:E24"/>
    <mergeCell ref="A25:A27"/>
    <mergeCell ref="B25:B27"/>
    <mergeCell ref="D25:D27"/>
    <mergeCell ref="E25:E27"/>
    <mergeCell ref="A1:I2"/>
    <mergeCell ref="A3:A4"/>
    <mergeCell ref="B3:B4"/>
    <mergeCell ref="C3:C4"/>
    <mergeCell ref="D3:F3"/>
    <mergeCell ref="A110:A112"/>
    <mergeCell ref="B110:B112"/>
    <mergeCell ref="D110:D112"/>
    <mergeCell ref="E110:E112"/>
    <mergeCell ref="D16:D18"/>
    <mergeCell ref="E16:E18"/>
    <mergeCell ref="A19:A21"/>
    <mergeCell ref="B19:B21"/>
    <mergeCell ref="D19:D21"/>
    <mergeCell ref="E19:E21"/>
    <mergeCell ref="A6:A10"/>
    <mergeCell ref="B6:B10"/>
    <mergeCell ref="A11:A15"/>
    <mergeCell ref="B11:B15"/>
    <mergeCell ref="A16:A18"/>
    <mergeCell ref="B16:B18"/>
    <mergeCell ref="A28:A30"/>
    <mergeCell ref="B28:B30"/>
    <mergeCell ref="D28:D30"/>
  </mergeCells>
  <pageMargins left="0.39370078740157483" right="0" top="0.39370078740157483" bottom="0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2019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2018-07-09T19:35:23Z</cp:lastPrinted>
  <dcterms:created xsi:type="dcterms:W3CDTF">2015-09-27T09:04:22Z</dcterms:created>
  <dcterms:modified xsi:type="dcterms:W3CDTF">2022-03-21T09:03:06Z</dcterms:modified>
</cp:coreProperties>
</file>