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программы\2022\"/>
    </mc:Choice>
  </mc:AlternateContent>
  <xr:revisionPtr revIDLastSave="0" documentId="13_ncr:1_{0CAB19AF-FC96-43D3-B078-07BAB3F5C9F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бственные" sheetId="16" r:id="rId1"/>
    <sheet name="иные источн" sheetId="22" r:id="rId2"/>
    <sheet name="свод 2022" sheetId="23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H16" i="23" l="1"/>
  <c r="H15" i="23"/>
  <c r="H17" i="23"/>
  <c r="H14" i="23"/>
  <c r="H13" i="23"/>
  <c r="I24" i="22"/>
  <c r="I25" i="22"/>
  <c r="I26" i="22"/>
  <c r="I27" i="22"/>
  <c r="I30" i="22"/>
  <c r="G16" i="23"/>
  <c r="H25" i="23"/>
  <c r="G25" i="23"/>
  <c r="H15" i="22"/>
  <c r="H10" i="22" s="1"/>
  <c r="G15" i="22"/>
  <c r="G10" i="22"/>
  <c r="H14" i="22"/>
  <c r="H9" i="22" s="1"/>
  <c r="G14" i="22"/>
  <c r="H79" i="23"/>
  <c r="G79" i="23"/>
  <c r="H49" i="23"/>
  <c r="G49" i="23"/>
  <c r="I44" i="22"/>
  <c r="H46" i="23"/>
  <c r="H52" i="23"/>
  <c r="G52" i="23"/>
  <c r="H39" i="23"/>
  <c r="H40" i="23"/>
  <c r="H41" i="23"/>
  <c r="H42" i="23"/>
  <c r="G42" i="23"/>
  <c r="G41" i="23"/>
  <c r="H101" i="23"/>
  <c r="G101" i="23"/>
  <c r="G7" i="16"/>
  <c r="F7" i="16"/>
  <c r="H29" i="16"/>
  <c r="G46" i="16"/>
  <c r="F46" i="16"/>
  <c r="H70" i="16"/>
  <c r="G46" i="23"/>
  <c r="G40" i="23"/>
  <c r="G14" i="23" s="1"/>
  <c r="G39" i="23"/>
  <c r="G13" i="23" s="1"/>
  <c r="H36" i="22"/>
  <c r="I36" i="22" s="1"/>
  <c r="G34" i="16"/>
  <c r="F34" i="16"/>
  <c r="H30" i="16"/>
  <c r="G83" i="23"/>
  <c r="G78" i="23" s="1"/>
  <c r="H45" i="23"/>
  <c r="H34" i="23"/>
  <c r="H10" i="23" s="1"/>
  <c r="G34" i="23"/>
  <c r="G9" i="22"/>
  <c r="I33" i="22"/>
  <c r="G23" i="23"/>
  <c r="H31" i="16"/>
  <c r="H44" i="23"/>
  <c r="G44" i="23"/>
  <c r="H43" i="23"/>
  <c r="G43" i="23"/>
  <c r="H71" i="16"/>
  <c r="H104" i="23"/>
  <c r="G104" i="23"/>
  <c r="H64" i="23"/>
  <c r="G64" i="23"/>
  <c r="G36" i="22"/>
  <c r="G13" i="22"/>
  <c r="G12" i="22"/>
  <c r="G7" i="22" s="1"/>
  <c r="H12" i="22"/>
  <c r="H7" i="22" s="1"/>
  <c r="H13" i="22"/>
  <c r="H41" i="16"/>
  <c r="H26" i="23"/>
  <c r="H23" i="23"/>
  <c r="H20" i="23"/>
  <c r="H98" i="23"/>
  <c r="G98" i="23"/>
  <c r="H96" i="23"/>
  <c r="G96" i="23"/>
  <c r="H93" i="23"/>
  <c r="G93" i="23"/>
  <c r="H90" i="23"/>
  <c r="G90" i="23"/>
  <c r="H87" i="23"/>
  <c r="G87" i="23"/>
  <c r="H86" i="23"/>
  <c r="G84" i="23"/>
  <c r="H84" i="23"/>
  <c r="H83" i="23"/>
  <c r="H75" i="23"/>
  <c r="H72" i="23" s="1"/>
  <c r="H68" i="23" s="1"/>
  <c r="G75" i="23"/>
  <c r="G72" i="23" s="1"/>
  <c r="G68" i="23" s="1"/>
  <c r="H63" i="23"/>
  <c r="G63" i="23"/>
  <c r="H60" i="23"/>
  <c r="G60" i="23"/>
  <c r="H38" i="23"/>
  <c r="G38" i="23"/>
  <c r="H35" i="23"/>
  <c r="G35" i="23"/>
  <c r="G32" i="23"/>
  <c r="G29" i="23"/>
  <c r="G26" i="23"/>
  <c r="G20" i="23"/>
  <c r="H32" i="23"/>
  <c r="H29" i="23"/>
  <c r="H67" i="16"/>
  <c r="H26" i="16"/>
  <c r="I21" i="22"/>
  <c r="I18" i="22"/>
  <c r="I47" i="22"/>
  <c r="I40" i="22"/>
  <c r="H38" i="16"/>
  <c r="H7" i="23" l="1"/>
  <c r="G10" i="23"/>
  <c r="G15" i="23"/>
  <c r="G9" i="23" s="1"/>
  <c r="G17" i="23"/>
  <c r="H9" i="23"/>
  <c r="H80" i="23"/>
  <c r="G80" i="23"/>
  <c r="I101" i="23"/>
  <c r="I83" i="23"/>
  <c r="G8" i="22"/>
  <c r="G7" i="23"/>
  <c r="I23" i="23"/>
  <c r="I42" i="23"/>
  <c r="G8" i="23"/>
  <c r="H8" i="22"/>
  <c r="H6" i="22" s="1"/>
  <c r="G6" i="22"/>
  <c r="I9" i="22"/>
  <c r="H78" i="23"/>
  <c r="H8" i="23" s="1"/>
  <c r="I64" i="23"/>
  <c r="G57" i="23"/>
  <c r="G53" i="23" s="1"/>
  <c r="H57" i="23"/>
  <c r="H53" i="23" s="1"/>
  <c r="I13" i="23"/>
  <c r="H11" i="22"/>
  <c r="G11" i="22"/>
  <c r="I14" i="22"/>
  <c r="I32" i="23"/>
  <c r="I63" i="23"/>
  <c r="I75" i="23"/>
  <c r="I87" i="23"/>
  <c r="I93" i="23"/>
  <c r="I20" i="23"/>
  <c r="H34" i="22"/>
  <c r="I34" i="22" s="1"/>
  <c r="I35" i="23"/>
  <c r="I104" i="23"/>
  <c r="I84" i="23"/>
  <c r="I90" i="23"/>
  <c r="I98" i="23"/>
  <c r="I60" i="23"/>
  <c r="I26" i="23"/>
  <c r="I38" i="23"/>
  <c r="I29" i="23"/>
  <c r="G34" i="22"/>
  <c r="I72" i="23"/>
  <c r="I15" i="22"/>
  <c r="H14" i="16"/>
  <c r="H17" i="16"/>
  <c r="H20" i="16"/>
  <c r="H23" i="16"/>
  <c r="H43" i="16"/>
  <c r="H47" i="16"/>
  <c r="H55" i="16"/>
  <c r="H59" i="16"/>
  <c r="H61" i="16"/>
  <c r="H7" i="16"/>
  <c r="G42" i="16"/>
  <c r="G6" i="16" s="1"/>
  <c r="F42" i="16"/>
  <c r="F6" i="16" s="1"/>
  <c r="G11" i="23" l="1"/>
  <c r="G6" i="23" s="1"/>
  <c r="H12" i="23"/>
  <c r="I14" i="23"/>
  <c r="G12" i="23"/>
  <c r="I15" i="23"/>
  <c r="H11" i="23"/>
  <c r="I11" i="22"/>
  <c r="I8" i="22"/>
  <c r="I6" i="22"/>
  <c r="I10" i="22"/>
  <c r="I80" i="23"/>
  <c r="H76" i="23"/>
  <c r="I8" i="23"/>
  <c r="I78" i="23"/>
  <c r="G76" i="23"/>
  <c r="I53" i="23"/>
  <c r="I17" i="23"/>
  <c r="I9" i="23"/>
  <c r="I57" i="23"/>
  <c r="H46" i="16"/>
  <c r="H34" i="16"/>
  <c r="H42" i="16"/>
  <c r="H6" i="23" l="1"/>
  <c r="I6" i="23" s="1"/>
  <c r="I12" i="23"/>
  <c r="I76" i="23"/>
  <c r="I11" i="23"/>
  <c r="H6" i="16"/>
</calcChain>
</file>

<file path=xl/sharedStrings.xml><?xml version="1.0" encoding="utf-8"?>
<sst xmlns="http://schemas.openxmlformats.org/spreadsheetml/2006/main" count="493" uniqueCount="147">
  <si>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</si>
  <si>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</si>
  <si>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</si>
  <si>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</si>
  <si>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</si>
  <si>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</si>
  <si>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</si>
  <si>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</si>
  <si>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</si>
  <si>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</si>
  <si>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</si>
  <si>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</si>
  <si>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</si>
  <si>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</si>
  <si>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</si>
  <si>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</si>
  <si>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</si>
  <si>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</si>
  <si>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</si>
  <si>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</si>
  <si>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</si>
  <si>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</si>
  <si>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</si>
  <si>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</si>
  <si>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</si>
  <si>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</si>
  <si>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</si>
  <si>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</si>
  <si>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</si>
  <si>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</si>
  <si>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</si>
  <si>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</si>
  <si>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</si>
  <si>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</si>
  <si>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</si>
  <si>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</si>
  <si>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</si>
  <si>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</si>
  <si>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</si>
  <si>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</si>
  <si>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</si>
  <si>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</si>
  <si>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</si>
  <si>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</si>
  <si>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</si>
  <si>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</si>
  <si>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</si>
  <si>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</si>
  <si>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</si>
  <si>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</si>
  <si>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</si>
  <si>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</si>
  <si>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</si>
  <si>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</si>
  <si>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</si>
  <si>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</si>
  <si>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</si>
  <si>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</si>
  <si>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</si>
  <si>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</si>
  <si>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</si>
  <si>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</si>
  <si>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</si>
  <si>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</si>
  <si>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</si>
  <si>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</si>
  <si>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</si>
  <si>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</si>
  <si>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</si>
  <si>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</si>
  <si>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</si>
  <si>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</si>
  <si>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</si>
  <si>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</si>
  <si>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</si>
  <si>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</si>
  <si>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</si>
  <si>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</si>
  <si>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</si>
  <si>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</si>
  <si>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</si>
  <si>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</si>
  <si>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</si>
  <si>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</si>
  <si>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</si>
  <si>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</si>
  <si>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</si>
  <si>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</si>
  <si>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</si>
  <si>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</si>
  <si>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</si>
  <si>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0140186790</t>
  </si>
  <si>
    <t>Муниципальная программа 
Устойчивое развитие территории сельского поселения Добринский сельсовет на 2019-2024 годы»</t>
  </si>
  <si>
    <t>0140920210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</si>
  <si>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</si>
  <si>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0110520010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</si>
  <si>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4  </t>
    </r>
    <r>
      <rPr>
        <sz val="14"/>
        <color theme="1"/>
        <rFont val="Times New Roman"/>
        <family val="1"/>
        <charset val="204"/>
      </rPr>
      <t>Создание условий для организации до-суга и обеспечения жителей поселения услугами организаций культуры</t>
    </r>
  </si>
  <si>
    <t>0120409100</t>
  </si>
  <si>
    <t>Внебюджетный фонд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</si>
  <si>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6 </t>
    </r>
    <r>
      <rPr>
        <sz val="14"/>
        <color theme="1"/>
        <rFont val="Times New Roman"/>
        <family val="1"/>
        <charset val="204"/>
      </rPr>
      <t>подпрограммы 1 Прочие мероприятия по благоустройству сельского поселения</t>
    </r>
  </si>
  <si>
    <t>0141020370</t>
  </si>
  <si>
    <t>1001</t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</si>
  <si>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</si>
  <si>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</si>
  <si>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3</t>
    </r>
    <r>
      <rPr>
        <sz val="10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</si>
  <si>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</si>
  <si>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5</t>
    </r>
    <r>
      <rPr>
        <sz val="10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</si>
  <si>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</si>
  <si>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 </t>
    </r>
    <r>
      <rPr>
        <sz val="10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</si>
  <si>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16 </t>
    </r>
    <r>
      <rPr>
        <sz val="10"/>
        <color theme="1"/>
        <rFont val="Times New Roman"/>
        <family val="1"/>
        <charset val="204"/>
      </rPr>
      <t>подпрограммы 1 Проектирование объектов коммунальной инфраструктуры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</si>
  <si>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</si>
  <si>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</si>
  <si>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4  </t>
    </r>
    <r>
      <rPr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поселения услугами организаций культуры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</si>
  <si>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</si>
  <si>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</si>
  <si>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</si>
  <si>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</si>
  <si>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4 Ежегодные членские взносы.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</si>
  <si>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</si>
  <si>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</si>
  <si>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</t>
    </r>
    <r>
      <rPr>
        <sz val="10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</si>
  <si>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9 П</t>
    </r>
    <r>
      <rPr>
        <sz val="10"/>
        <color theme="1"/>
        <rFont val="Times New Roman"/>
        <family val="1"/>
        <charset val="204"/>
      </rPr>
      <t>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</si>
  <si>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Основное мероприятие 16 подпрограммы 1 Проектирование объектов коммунальной инфраструктуры</t>
  </si>
  <si>
    <t>0111699999</t>
  </si>
  <si>
    <t>0111909000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</si>
  <si>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19 </t>
    </r>
    <r>
      <rPr>
        <sz val="10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</si>
  <si>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0310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</si>
  <si>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П</t>
    </r>
    <r>
      <rPr>
        <sz val="10"/>
        <color theme="1"/>
        <rFont val="Times New Roman"/>
        <family val="1"/>
        <charset val="204"/>
      </rPr>
      <t>одпрограммы 4 Расходы по обслуживанию и содержанию административных зданий</t>
    </r>
  </si>
  <si>
    <t>0141299999</t>
  </si>
  <si>
    <t>01121L5762</t>
  </si>
  <si>
    <t>10</t>
  </si>
  <si>
    <t>11</t>
  </si>
  <si>
    <t>12</t>
  </si>
  <si>
    <t>14</t>
  </si>
  <si>
    <t>15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</si>
  <si>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</t>
    </r>
    <r>
      <rPr>
        <sz val="10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</si>
  <si>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t>Расходы отчетного периода (2022 год) (руб.)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</si>
  <si>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12 </t>
    </r>
    <r>
      <rPr>
        <sz val="12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</si>
  <si>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12</t>
    </r>
    <r>
      <rPr>
        <sz val="13"/>
        <color theme="1"/>
        <rFont val="Times New Roman"/>
        <family val="1"/>
        <charset val="204"/>
      </rPr>
      <t xml:space="preserve"> Подпрограммы 4 Расходы по обслуживанию и содержанию административных зданий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</si>
  <si>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10 </t>
    </r>
    <r>
      <rPr>
        <sz val="14"/>
        <color theme="1"/>
        <rFont val="Times New Roman"/>
        <family val="1"/>
        <charset val="204"/>
      </rPr>
      <t>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</si>
  <si>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</t>
    </r>
    <r>
      <rPr>
        <sz val="14"/>
        <color theme="1"/>
        <rFont val="Times New Roman"/>
        <family val="1"/>
        <charset val="204"/>
      </rPr>
      <t xml:space="preserve"> подпрограммы 1 Строительство служебного жилья предоставляемого по договорам социального найма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</si>
  <si>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19 </t>
    </r>
    <r>
      <rPr>
        <sz val="12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</si>
  <si>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0112241600</t>
  </si>
  <si>
    <t>Основное мероприятие 22 подпрограммы 1 Расходы на обслуживание многоквартирных домов</t>
  </si>
  <si>
    <t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 за счет средств бюджета поселения за 4 квартал 2022 года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</si>
  <si>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иных источников
 за 4 квартал 2022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</si>
  <si>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всех источников
 за 4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</si>
</sst>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7" fillId="0" borderId="13">
      <alignment horizontal="center" vertical="top" shrinkToFit="1"/>
    </xf>
    <xf numFmtId="4" fontId="10" fillId="0" borderId="13">
      <alignment horizontal="right" vertical="top" shrinkToFit="1"/>
    </xf>
  </cellStyleXfs>
  <cellXfs count="169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8" fillId="0" borderId="13" xfId="1" applyFont="1">
      <alignment horizontal="center" vertical="top" shrinkToFit="1"/>
    </xf>
    <xf numFmtId="4" fontId="8" fillId="0" borderId="13" xfId="2" applyFont="1" applyAlignment="1">
      <alignment horizontal="right" shrinkToFit="1"/>
    </xf>
    <xf numFmtId="49" fontId="1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4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4" fontId="12" fillId="2" borderId="0" xfId="0" applyNumberFormat="1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</cellXfs>
  <cellStyles count="3">
    <cellStyle name="xl31" xfId="1" xr:uid="{00000000-0005-0000-0000-000000000000}"/>
    <cellStyle name="xl32" xfId="2" xr:uid="{0F13913B-41D8-42D4-A38F-FA7856032F68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5"/>
  <sheetViews>
    <sheetView topLeftCell="A8" workbookViewId="0">
      <selection activeCell="G14" sqref="G14:G33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3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27.75" customHeight="1" x14ac:dyDescent="0.3">
      <c r="A1" s="111" t="s">
        <v>144</v>
      </c>
      <c r="B1" s="111"/>
      <c r="C1" s="111"/>
      <c r="D1" s="111"/>
      <c r="E1" s="111"/>
      <c r="F1" s="111"/>
      <c r="G1" s="111"/>
      <c r="H1" s="111"/>
      <c r="I1" s="111"/>
      <c r="J1" s="2"/>
      <c r="K1" s="2"/>
      <c r="L1" s="2"/>
      <c r="M1" s="1"/>
    </row>
    <row r="2" spans="1:13" ht="25.5" customHeight="1" x14ac:dyDescent="0.3">
      <c r="A2" s="111"/>
      <c r="B2" s="111"/>
      <c r="C2" s="111"/>
      <c r="D2" s="111"/>
      <c r="E2" s="111"/>
      <c r="F2" s="111"/>
      <c r="G2" s="111"/>
      <c r="H2" s="111"/>
      <c r="I2" s="111"/>
      <c r="J2" s="2"/>
      <c r="K2" s="2"/>
      <c r="L2" s="2"/>
      <c r="M2" s="1"/>
    </row>
    <row r="3" spans="1:13" ht="37.5" customHeight="1" x14ac:dyDescent="0.3">
      <c r="A3" s="112" t="s">
        <v>2</v>
      </c>
      <c r="B3" s="113" t="s">
        <v>0</v>
      </c>
      <c r="C3" s="113" t="s">
        <v>1</v>
      </c>
      <c r="D3" s="113"/>
      <c r="E3" s="113"/>
      <c r="F3" s="113" t="s">
        <v>136</v>
      </c>
      <c r="G3" s="113"/>
      <c r="H3" s="113"/>
      <c r="I3" s="113"/>
      <c r="J3" s="2"/>
      <c r="K3" s="2"/>
      <c r="L3" s="2"/>
      <c r="M3" s="1"/>
    </row>
    <row r="4" spans="1:13" ht="38.25" x14ac:dyDescent="0.3">
      <c r="A4" s="112"/>
      <c r="B4" s="113"/>
      <c r="C4" s="65" t="s">
        <v>3</v>
      </c>
      <c r="D4" s="65" t="s">
        <v>4</v>
      </c>
      <c r="E4" s="65" t="s">
        <v>5</v>
      </c>
      <c r="F4" s="77" t="s">
        <v>61</v>
      </c>
      <c r="G4" s="77" t="s">
        <v>45</v>
      </c>
      <c r="H4" s="78" t="s">
        <v>46</v>
      </c>
      <c r="I4" s="78" t="s">
        <v>47</v>
      </c>
      <c r="J4" s="2"/>
      <c r="K4" s="2"/>
      <c r="L4" s="2"/>
      <c r="M4" s="1"/>
    </row>
    <row r="5" spans="1:13" ht="18.75" x14ac:dyDescent="0.3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79">
        <v>10</v>
      </c>
      <c r="G5" s="79">
        <v>11</v>
      </c>
      <c r="H5" s="66">
        <v>12</v>
      </c>
      <c r="I5" s="66">
        <v>13</v>
      </c>
      <c r="J5" s="2"/>
      <c r="K5" s="2"/>
      <c r="L5" s="2"/>
      <c r="M5" s="1"/>
    </row>
    <row r="6" spans="1:13" ht="43.5" customHeight="1" x14ac:dyDescent="0.3">
      <c r="A6" s="51" t="s">
        <v>25</v>
      </c>
      <c r="B6" s="52" t="s">
        <v>92</v>
      </c>
      <c r="C6" s="53">
        <v>920</v>
      </c>
      <c r="D6" s="53" t="s">
        <v>7</v>
      </c>
      <c r="E6" s="53" t="s">
        <v>7</v>
      </c>
      <c r="F6" s="54">
        <f>F7+F34+F42+F46</f>
        <v>40761521.719999999</v>
      </c>
      <c r="G6" s="54">
        <f>G7+G34+G42+G46</f>
        <v>40749463.189999998</v>
      </c>
      <c r="H6" s="55">
        <f>G6/F6*100</f>
        <v>99.970416879716041</v>
      </c>
      <c r="I6" s="55"/>
      <c r="J6" s="2"/>
      <c r="K6" s="2"/>
      <c r="L6" s="2"/>
      <c r="M6" s="1"/>
    </row>
    <row r="7" spans="1:13" ht="48" customHeight="1" x14ac:dyDescent="0.3">
      <c r="A7" s="51" t="s">
        <v>26</v>
      </c>
      <c r="B7" s="56" t="s">
        <v>6</v>
      </c>
      <c r="C7" s="57">
        <v>920</v>
      </c>
      <c r="D7" s="57" t="s">
        <v>7</v>
      </c>
      <c r="E7" s="58" t="s">
        <v>7</v>
      </c>
      <c r="F7" s="59">
        <f>F8+F11+F14+F17+F20+F23+F26+F30+F31+F29</f>
        <v>36958965.719999999</v>
      </c>
      <c r="G7" s="59">
        <f>G8+G11+G14+G17+G20+G23+G26+G30+G31+G29</f>
        <v>36946910.299999997</v>
      </c>
      <c r="H7" s="55">
        <f t="shared" ref="H7:H46" si="0">G7/F7*100</f>
        <v>99.967381608859583</v>
      </c>
      <c r="I7" s="60"/>
      <c r="J7" s="2"/>
      <c r="K7" s="2"/>
      <c r="L7" s="2"/>
      <c r="M7" s="1"/>
    </row>
    <row r="8" spans="1:13" ht="4.5" customHeight="1" x14ac:dyDescent="0.3">
      <c r="A8" s="100" t="s">
        <v>27</v>
      </c>
      <c r="B8" s="101" t="s">
        <v>102</v>
      </c>
      <c r="C8" s="102">
        <v>920</v>
      </c>
      <c r="D8" s="103" t="s">
        <v>9</v>
      </c>
      <c r="E8" s="90" t="s">
        <v>64</v>
      </c>
      <c r="F8" s="93">
        <v>0</v>
      </c>
      <c r="G8" s="93">
        <v>0</v>
      </c>
      <c r="H8" s="96">
        <v>0</v>
      </c>
      <c r="I8" s="87"/>
      <c r="J8" s="2"/>
      <c r="K8" s="2"/>
      <c r="L8" s="2"/>
      <c r="M8" s="1"/>
    </row>
    <row r="9" spans="1:13" ht="11.25" customHeight="1" x14ac:dyDescent="0.3">
      <c r="A9" s="100"/>
      <c r="B9" s="101"/>
      <c r="C9" s="102"/>
      <c r="D9" s="103"/>
      <c r="E9" s="91"/>
      <c r="F9" s="94"/>
      <c r="G9" s="94"/>
      <c r="H9" s="97"/>
      <c r="I9" s="88"/>
      <c r="J9" s="2"/>
      <c r="K9" s="2"/>
      <c r="L9" s="2"/>
      <c r="M9" s="1"/>
    </row>
    <row r="10" spans="1:13" ht="19.5" customHeight="1" x14ac:dyDescent="0.3">
      <c r="A10" s="100"/>
      <c r="B10" s="101"/>
      <c r="C10" s="102"/>
      <c r="D10" s="103"/>
      <c r="E10" s="92"/>
      <c r="F10" s="95"/>
      <c r="G10" s="95"/>
      <c r="H10" s="98"/>
      <c r="I10" s="89"/>
      <c r="J10" s="2"/>
      <c r="K10" s="2"/>
      <c r="L10" s="2"/>
      <c r="M10" s="1"/>
    </row>
    <row r="11" spans="1:13" ht="9.75" customHeight="1" x14ac:dyDescent="0.3">
      <c r="A11" s="100" t="s">
        <v>48</v>
      </c>
      <c r="B11" s="104" t="s">
        <v>103</v>
      </c>
      <c r="C11" s="102">
        <v>920</v>
      </c>
      <c r="D11" s="103" t="s">
        <v>10</v>
      </c>
      <c r="E11" s="90" t="s">
        <v>66</v>
      </c>
      <c r="F11" s="93">
        <v>0</v>
      </c>
      <c r="G11" s="93">
        <v>0</v>
      </c>
      <c r="H11" s="96">
        <v>0</v>
      </c>
      <c r="I11" s="87"/>
      <c r="J11" s="2"/>
      <c r="K11" s="2"/>
      <c r="L11" s="2"/>
      <c r="M11" s="1"/>
    </row>
    <row r="12" spans="1:13" ht="10.5" customHeight="1" x14ac:dyDescent="0.3">
      <c r="A12" s="100"/>
      <c r="B12" s="104"/>
      <c r="C12" s="102"/>
      <c r="D12" s="103"/>
      <c r="E12" s="91"/>
      <c r="F12" s="94"/>
      <c r="G12" s="94"/>
      <c r="H12" s="97"/>
      <c r="I12" s="88"/>
      <c r="J12" s="2"/>
      <c r="K12" s="2"/>
      <c r="L12" s="2"/>
      <c r="M12" s="1"/>
    </row>
    <row r="13" spans="1:13" ht="12.75" customHeight="1" x14ac:dyDescent="0.3">
      <c r="A13" s="100"/>
      <c r="B13" s="104"/>
      <c r="C13" s="102"/>
      <c r="D13" s="103"/>
      <c r="E13" s="92"/>
      <c r="F13" s="95"/>
      <c r="G13" s="95"/>
      <c r="H13" s="98"/>
      <c r="I13" s="89"/>
      <c r="J13" s="2"/>
      <c r="K13" s="2"/>
      <c r="L13" s="2"/>
      <c r="M13" s="1"/>
    </row>
    <row r="14" spans="1:13" ht="6.75" customHeight="1" x14ac:dyDescent="0.3">
      <c r="A14" s="100" t="s">
        <v>28</v>
      </c>
      <c r="B14" s="104" t="s">
        <v>104</v>
      </c>
      <c r="C14" s="102">
        <v>920</v>
      </c>
      <c r="D14" s="103" t="s">
        <v>10</v>
      </c>
      <c r="E14" s="90" t="s">
        <v>68</v>
      </c>
      <c r="F14" s="93">
        <v>1853851</v>
      </c>
      <c r="G14" s="93">
        <v>1853849</v>
      </c>
      <c r="H14" s="96">
        <f>G14/F14*100</f>
        <v>99.999892116464594</v>
      </c>
      <c r="I14" s="87"/>
      <c r="J14" s="2"/>
      <c r="K14" s="2"/>
      <c r="L14" s="2"/>
      <c r="M14" s="1"/>
    </row>
    <row r="15" spans="1:13" ht="13.5" customHeight="1" x14ac:dyDescent="0.3">
      <c r="A15" s="100"/>
      <c r="B15" s="104"/>
      <c r="C15" s="102"/>
      <c r="D15" s="103"/>
      <c r="E15" s="91"/>
      <c r="F15" s="94"/>
      <c r="G15" s="94"/>
      <c r="H15" s="97"/>
      <c r="I15" s="88"/>
      <c r="J15" s="2"/>
      <c r="K15" s="2"/>
      <c r="L15" s="2"/>
      <c r="M15" s="1"/>
    </row>
    <row r="16" spans="1:13" ht="18.75" x14ac:dyDescent="0.3">
      <c r="A16" s="100"/>
      <c r="B16" s="104"/>
      <c r="C16" s="102"/>
      <c r="D16" s="103"/>
      <c r="E16" s="92"/>
      <c r="F16" s="95"/>
      <c r="G16" s="95"/>
      <c r="H16" s="98"/>
      <c r="I16" s="89"/>
      <c r="J16" s="2"/>
      <c r="K16" s="2"/>
      <c r="L16" s="2"/>
      <c r="M16" s="1"/>
    </row>
    <row r="17" spans="1:13" ht="8.25" customHeight="1" x14ac:dyDescent="0.3">
      <c r="A17" s="100" t="s">
        <v>49</v>
      </c>
      <c r="B17" s="104" t="s">
        <v>105</v>
      </c>
      <c r="C17" s="102">
        <v>920</v>
      </c>
      <c r="D17" s="103" t="s">
        <v>44</v>
      </c>
      <c r="E17" s="90" t="s">
        <v>69</v>
      </c>
      <c r="F17" s="93">
        <v>818964</v>
      </c>
      <c r="G17" s="93">
        <v>818962.4</v>
      </c>
      <c r="H17" s="96">
        <f>G17/F17*100</f>
        <v>99.999804631217003</v>
      </c>
      <c r="I17" s="87"/>
      <c r="J17" s="2"/>
      <c r="K17" s="2"/>
      <c r="L17" s="2"/>
      <c r="M17" s="1"/>
    </row>
    <row r="18" spans="1:13" ht="1.5" customHeight="1" x14ac:dyDescent="0.3">
      <c r="A18" s="100"/>
      <c r="B18" s="104"/>
      <c r="C18" s="102"/>
      <c r="D18" s="103"/>
      <c r="E18" s="91"/>
      <c r="F18" s="94"/>
      <c r="G18" s="94"/>
      <c r="H18" s="97"/>
      <c r="I18" s="88"/>
      <c r="J18" s="2"/>
      <c r="K18" s="2"/>
      <c r="L18" s="2"/>
      <c r="M18" s="1"/>
    </row>
    <row r="19" spans="1:13" ht="18.75" x14ac:dyDescent="0.3">
      <c r="A19" s="100"/>
      <c r="B19" s="104"/>
      <c r="C19" s="102"/>
      <c r="D19" s="103"/>
      <c r="E19" s="92"/>
      <c r="F19" s="95"/>
      <c r="G19" s="95"/>
      <c r="H19" s="98"/>
      <c r="I19" s="89"/>
      <c r="J19" s="2"/>
      <c r="K19" s="2"/>
      <c r="L19" s="2"/>
      <c r="M19" s="1"/>
    </row>
    <row r="20" spans="1:13" ht="7.5" customHeight="1" x14ac:dyDescent="0.3">
      <c r="A20" s="100" t="s">
        <v>29</v>
      </c>
      <c r="B20" s="104" t="s">
        <v>106</v>
      </c>
      <c r="C20" s="102">
        <v>920</v>
      </c>
      <c r="D20" s="103" t="s">
        <v>8</v>
      </c>
      <c r="E20" s="90" t="s">
        <v>95</v>
      </c>
      <c r="F20" s="93">
        <v>8491624</v>
      </c>
      <c r="G20" s="93">
        <v>8491574.0600000005</v>
      </c>
      <c r="H20" s="96">
        <f>G20/F20*100</f>
        <v>99.99941189105877</v>
      </c>
      <c r="I20" s="87"/>
      <c r="J20" s="2"/>
      <c r="K20" s="2"/>
      <c r="L20" s="2"/>
      <c r="M20" s="1"/>
    </row>
    <row r="21" spans="1:13" ht="18.75" x14ac:dyDescent="0.3">
      <c r="A21" s="100"/>
      <c r="B21" s="104"/>
      <c r="C21" s="102"/>
      <c r="D21" s="103"/>
      <c r="E21" s="91"/>
      <c r="F21" s="94"/>
      <c r="G21" s="94"/>
      <c r="H21" s="97"/>
      <c r="I21" s="88"/>
      <c r="J21" s="2"/>
      <c r="K21" s="2"/>
      <c r="L21" s="2"/>
      <c r="M21" s="1"/>
    </row>
    <row r="22" spans="1:13" ht="18.75" x14ac:dyDescent="0.3">
      <c r="A22" s="100"/>
      <c r="B22" s="104"/>
      <c r="C22" s="102"/>
      <c r="D22" s="103"/>
      <c r="E22" s="92"/>
      <c r="F22" s="95"/>
      <c r="G22" s="95"/>
      <c r="H22" s="98"/>
      <c r="I22" s="89"/>
      <c r="J22" s="2"/>
      <c r="K22" s="2"/>
      <c r="L22" s="2"/>
      <c r="M22" s="1"/>
    </row>
    <row r="23" spans="1:13" ht="11.25" customHeight="1" x14ac:dyDescent="0.3">
      <c r="A23" s="100" t="s">
        <v>50</v>
      </c>
      <c r="B23" s="87" t="s">
        <v>107</v>
      </c>
      <c r="C23" s="102">
        <v>920</v>
      </c>
      <c r="D23" s="103" t="s">
        <v>8</v>
      </c>
      <c r="E23" s="90" t="s">
        <v>73</v>
      </c>
      <c r="F23" s="93">
        <v>9724328.7200000007</v>
      </c>
      <c r="G23" s="93">
        <v>9712327.2599999998</v>
      </c>
      <c r="H23" s="96">
        <f>G23/F23*100</f>
        <v>99.876583151952516</v>
      </c>
      <c r="I23" s="87"/>
      <c r="J23" s="2"/>
      <c r="K23" s="2"/>
      <c r="L23" s="2"/>
      <c r="M23" s="1"/>
    </row>
    <row r="24" spans="1:13" ht="6" customHeight="1" x14ac:dyDescent="0.3">
      <c r="A24" s="100"/>
      <c r="B24" s="88"/>
      <c r="C24" s="102"/>
      <c r="D24" s="103"/>
      <c r="E24" s="91"/>
      <c r="F24" s="94"/>
      <c r="G24" s="94"/>
      <c r="H24" s="97"/>
      <c r="I24" s="88"/>
      <c r="J24" s="2"/>
      <c r="K24" s="2"/>
      <c r="L24" s="2"/>
      <c r="M24" s="1"/>
    </row>
    <row r="25" spans="1:13" ht="18.75" x14ac:dyDescent="0.3">
      <c r="A25" s="100"/>
      <c r="B25" s="89"/>
      <c r="C25" s="102"/>
      <c r="D25" s="103"/>
      <c r="E25" s="92"/>
      <c r="F25" s="95"/>
      <c r="G25" s="95"/>
      <c r="H25" s="98"/>
      <c r="I25" s="89"/>
      <c r="J25" s="2"/>
      <c r="K25" s="2"/>
      <c r="L25" s="2"/>
      <c r="M25" s="1"/>
    </row>
    <row r="26" spans="1:13" ht="8.25" customHeight="1" x14ac:dyDescent="0.3">
      <c r="A26" s="100" t="s">
        <v>51</v>
      </c>
      <c r="B26" s="104" t="s">
        <v>108</v>
      </c>
      <c r="C26" s="108">
        <v>920</v>
      </c>
      <c r="D26" s="90" t="s">
        <v>8</v>
      </c>
      <c r="E26" s="90" t="s">
        <v>75</v>
      </c>
      <c r="F26" s="93">
        <v>141100</v>
      </c>
      <c r="G26" s="93">
        <v>141100</v>
      </c>
      <c r="H26" s="96">
        <f>G26/F26*100</f>
        <v>100</v>
      </c>
      <c r="I26" s="87"/>
      <c r="J26" s="2"/>
      <c r="K26" s="2"/>
      <c r="L26" s="2"/>
      <c r="M26" s="1"/>
    </row>
    <row r="27" spans="1:13" ht="7.5" customHeight="1" x14ac:dyDescent="0.3">
      <c r="A27" s="100"/>
      <c r="B27" s="104"/>
      <c r="C27" s="109"/>
      <c r="D27" s="91"/>
      <c r="E27" s="91"/>
      <c r="F27" s="94"/>
      <c r="G27" s="94"/>
      <c r="H27" s="97"/>
      <c r="I27" s="88"/>
      <c r="J27" s="2"/>
      <c r="K27" s="2"/>
      <c r="L27" s="2"/>
      <c r="M27" s="1"/>
    </row>
    <row r="28" spans="1:13" ht="18.75" x14ac:dyDescent="0.3">
      <c r="A28" s="100"/>
      <c r="B28" s="104"/>
      <c r="C28" s="110"/>
      <c r="D28" s="92"/>
      <c r="E28" s="92"/>
      <c r="F28" s="95"/>
      <c r="G28" s="95"/>
      <c r="H28" s="98"/>
      <c r="I28" s="89"/>
      <c r="J28" s="2"/>
      <c r="K28" s="2"/>
      <c r="L28" s="2"/>
      <c r="M28" s="1"/>
    </row>
    <row r="29" spans="1:13" ht="39.75" x14ac:dyDescent="0.3">
      <c r="A29" s="51" t="s">
        <v>130</v>
      </c>
      <c r="B29" s="65" t="s">
        <v>135</v>
      </c>
      <c r="C29" s="66">
        <v>920</v>
      </c>
      <c r="D29" s="67" t="s">
        <v>10</v>
      </c>
      <c r="E29" s="51" t="s">
        <v>129</v>
      </c>
      <c r="F29" s="80">
        <v>1788973</v>
      </c>
      <c r="G29" s="82">
        <v>1788972.58</v>
      </c>
      <c r="H29" s="81">
        <f t="shared" ref="H29" si="1">G29/F29*100</f>
        <v>99.999976522842999</v>
      </c>
      <c r="I29" s="62"/>
      <c r="J29" s="2"/>
      <c r="K29" s="2"/>
      <c r="L29" s="2"/>
      <c r="M29" s="1"/>
    </row>
    <row r="30" spans="1:13" ht="39.75" x14ac:dyDescent="0.3">
      <c r="A30" s="51" t="s">
        <v>131</v>
      </c>
      <c r="B30" s="65" t="s">
        <v>125</v>
      </c>
      <c r="C30" s="66">
        <v>920</v>
      </c>
      <c r="D30" s="67" t="s">
        <v>8</v>
      </c>
      <c r="E30" s="51" t="s">
        <v>124</v>
      </c>
      <c r="F30" s="80">
        <v>13850125</v>
      </c>
      <c r="G30" s="82">
        <v>13850125</v>
      </c>
      <c r="H30" s="81">
        <f t="shared" ref="H30" si="2">G30/F30*100</f>
        <v>100</v>
      </c>
      <c r="I30" s="62"/>
      <c r="J30" s="2"/>
      <c r="K30" s="2"/>
      <c r="L30" s="2"/>
      <c r="M30" s="1"/>
    </row>
    <row r="31" spans="1:13" ht="4.5" customHeight="1" x14ac:dyDescent="0.3">
      <c r="A31" s="105" t="s">
        <v>132</v>
      </c>
      <c r="B31" s="87" t="s">
        <v>109</v>
      </c>
      <c r="C31" s="102">
        <v>920</v>
      </c>
      <c r="D31" s="103" t="s">
        <v>44</v>
      </c>
      <c r="E31" s="100" t="s">
        <v>123</v>
      </c>
      <c r="F31" s="93">
        <v>290000</v>
      </c>
      <c r="G31" s="93">
        <v>290000</v>
      </c>
      <c r="H31" s="96">
        <f>G31/F31*100</f>
        <v>100</v>
      </c>
      <c r="I31" s="87"/>
      <c r="J31" s="2"/>
      <c r="K31" s="2"/>
      <c r="L31" s="2"/>
      <c r="M31" s="1"/>
    </row>
    <row r="32" spans="1:13" ht="4.5" customHeight="1" x14ac:dyDescent="0.3">
      <c r="A32" s="106"/>
      <c r="B32" s="88"/>
      <c r="C32" s="102"/>
      <c r="D32" s="103"/>
      <c r="E32" s="100"/>
      <c r="F32" s="94"/>
      <c r="G32" s="94"/>
      <c r="H32" s="97"/>
      <c r="I32" s="88"/>
      <c r="J32" s="2"/>
      <c r="K32" s="2"/>
      <c r="L32" s="2"/>
      <c r="M32" s="1"/>
    </row>
    <row r="33" spans="1:13" ht="29.25" customHeight="1" x14ac:dyDescent="0.3">
      <c r="A33" s="107"/>
      <c r="B33" s="89"/>
      <c r="C33" s="102"/>
      <c r="D33" s="103"/>
      <c r="E33" s="100"/>
      <c r="F33" s="95"/>
      <c r="G33" s="95"/>
      <c r="H33" s="98"/>
      <c r="I33" s="89"/>
      <c r="J33" s="2"/>
      <c r="K33" s="2"/>
      <c r="L33" s="2"/>
      <c r="M33" s="1"/>
    </row>
    <row r="34" spans="1:13" ht="47.25" customHeight="1" x14ac:dyDescent="0.3">
      <c r="A34" s="68"/>
      <c r="B34" s="69" t="s">
        <v>42</v>
      </c>
      <c r="C34" s="57">
        <v>920</v>
      </c>
      <c r="D34" s="70" t="s">
        <v>7</v>
      </c>
      <c r="E34" s="70" t="s">
        <v>7</v>
      </c>
      <c r="F34" s="83">
        <f>F35+F38+F41</f>
        <v>2029004</v>
      </c>
      <c r="G34" s="83">
        <f>G35+G38+G41</f>
        <v>2029004</v>
      </c>
      <c r="H34" s="81">
        <f t="shared" si="0"/>
        <v>100</v>
      </c>
      <c r="I34" s="60"/>
      <c r="J34" s="2"/>
      <c r="K34" s="2"/>
      <c r="L34" s="2"/>
      <c r="M34" s="1"/>
    </row>
    <row r="35" spans="1:13" ht="23.25" customHeight="1" x14ac:dyDescent="0.3">
      <c r="A35" s="100" t="s">
        <v>133</v>
      </c>
      <c r="B35" s="104" t="s">
        <v>110</v>
      </c>
      <c r="C35" s="102">
        <v>920</v>
      </c>
      <c r="D35" s="103" t="s">
        <v>11</v>
      </c>
      <c r="E35" s="90" t="s">
        <v>13</v>
      </c>
      <c r="F35" s="93">
        <v>0</v>
      </c>
      <c r="G35" s="93">
        <v>0</v>
      </c>
      <c r="H35" s="96">
        <v>0</v>
      </c>
      <c r="I35" s="87"/>
      <c r="J35" s="2"/>
      <c r="K35" s="2"/>
      <c r="L35" s="2"/>
      <c r="M35" s="1"/>
    </row>
    <row r="36" spans="1:13" ht="18.75" x14ac:dyDescent="0.3">
      <c r="A36" s="100"/>
      <c r="B36" s="104"/>
      <c r="C36" s="102"/>
      <c r="D36" s="103"/>
      <c r="E36" s="91"/>
      <c r="F36" s="94"/>
      <c r="G36" s="94"/>
      <c r="H36" s="97"/>
      <c r="I36" s="88"/>
      <c r="J36" s="2"/>
      <c r="K36" s="2"/>
      <c r="L36" s="2"/>
      <c r="M36" s="1"/>
    </row>
    <row r="37" spans="1:13" ht="19.5" customHeight="1" x14ac:dyDescent="0.3">
      <c r="A37" s="100"/>
      <c r="B37" s="104"/>
      <c r="C37" s="102"/>
      <c r="D37" s="103"/>
      <c r="E37" s="92"/>
      <c r="F37" s="95"/>
      <c r="G37" s="95"/>
      <c r="H37" s="98"/>
      <c r="I37" s="89"/>
      <c r="J37" s="2"/>
      <c r="K37" s="2"/>
      <c r="L37" s="2"/>
      <c r="M37" s="1"/>
    </row>
    <row r="38" spans="1:13" ht="6.75" customHeight="1" x14ac:dyDescent="0.3">
      <c r="A38" s="100" t="s">
        <v>134</v>
      </c>
      <c r="B38" s="104" t="s">
        <v>111</v>
      </c>
      <c r="C38" s="108">
        <v>920</v>
      </c>
      <c r="D38" s="90" t="s">
        <v>14</v>
      </c>
      <c r="E38" s="90" t="s">
        <v>12</v>
      </c>
      <c r="F38" s="93">
        <v>4400</v>
      </c>
      <c r="G38" s="93">
        <v>4400</v>
      </c>
      <c r="H38" s="96">
        <f>G38/F38*100</f>
        <v>100</v>
      </c>
      <c r="I38" s="87"/>
      <c r="J38" s="2"/>
      <c r="K38" s="2"/>
      <c r="L38" s="2"/>
      <c r="M38" s="1"/>
    </row>
    <row r="39" spans="1:13" ht="3" customHeight="1" x14ac:dyDescent="0.3">
      <c r="A39" s="100"/>
      <c r="B39" s="104"/>
      <c r="C39" s="109"/>
      <c r="D39" s="91"/>
      <c r="E39" s="91"/>
      <c r="F39" s="94"/>
      <c r="G39" s="94"/>
      <c r="H39" s="97"/>
      <c r="I39" s="88"/>
      <c r="J39" s="2"/>
      <c r="K39" s="2"/>
      <c r="L39" s="2"/>
      <c r="M39" s="1"/>
    </row>
    <row r="40" spans="1:13" ht="42" customHeight="1" x14ac:dyDescent="0.3">
      <c r="A40" s="100"/>
      <c r="B40" s="104"/>
      <c r="C40" s="110"/>
      <c r="D40" s="92"/>
      <c r="E40" s="92"/>
      <c r="F40" s="95"/>
      <c r="G40" s="95"/>
      <c r="H40" s="98"/>
      <c r="I40" s="89"/>
      <c r="J40" s="2"/>
      <c r="K40" s="2"/>
      <c r="L40" s="2"/>
      <c r="M40" s="1"/>
    </row>
    <row r="41" spans="1:13" ht="50.25" customHeight="1" x14ac:dyDescent="0.3">
      <c r="A41" s="71" t="s">
        <v>30</v>
      </c>
      <c r="B41" s="65" t="s">
        <v>112</v>
      </c>
      <c r="C41" s="72">
        <v>920</v>
      </c>
      <c r="D41" s="64" t="s">
        <v>11</v>
      </c>
      <c r="E41" s="63" t="s">
        <v>97</v>
      </c>
      <c r="F41" s="80">
        <v>2024604</v>
      </c>
      <c r="G41" s="80">
        <v>2024604</v>
      </c>
      <c r="H41" s="81">
        <f t="shared" ref="H41" si="3">G41/F41*100</f>
        <v>100</v>
      </c>
      <c r="I41" s="62"/>
      <c r="J41" s="2"/>
      <c r="K41" s="2"/>
      <c r="L41" s="2"/>
      <c r="M41" s="1"/>
    </row>
    <row r="42" spans="1:13" ht="39.75" x14ac:dyDescent="0.3">
      <c r="A42" s="68"/>
      <c r="B42" s="56" t="s">
        <v>15</v>
      </c>
      <c r="C42" s="57">
        <v>920</v>
      </c>
      <c r="D42" s="70" t="s">
        <v>7</v>
      </c>
      <c r="E42" s="70" t="s">
        <v>7</v>
      </c>
      <c r="F42" s="83">
        <f>F43</f>
        <v>173400</v>
      </c>
      <c r="G42" s="83">
        <f>G43</f>
        <v>173400</v>
      </c>
      <c r="H42" s="81">
        <f t="shared" si="0"/>
        <v>100</v>
      </c>
      <c r="I42" s="60"/>
      <c r="J42" s="2"/>
      <c r="K42" s="2"/>
      <c r="L42" s="2"/>
      <c r="M42" s="1"/>
    </row>
    <row r="43" spans="1:13" ht="10.5" customHeight="1" x14ac:dyDescent="0.3">
      <c r="A43" s="100" t="s">
        <v>31</v>
      </c>
      <c r="B43" s="104" t="s">
        <v>113</v>
      </c>
      <c r="C43" s="102">
        <v>920</v>
      </c>
      <c r="D43" s="103" t="s">
        <v>126</v>
      </c>
      <c r="E43" s="90" t="s">
        <v>17</v>
      </c>
      <c r="F43" s="93">
        <v>173400</v>
      </c>
      <c r="G43" s="93">
        <v>173400</v>
      </c>
      <c r="H43" s="96">
        <f>G43/F43*100</f>
        <v>100</v>
      </c>
      <c r="I43" s="87"/>
      <c r="J43" s="2"/>
      <c r="K43" s="2"/>
      <c r="L43" s="2"/>
      <c r="M43" s="1"/>
    </row>
    <row r="44" spans="1:13" ht="34.5" customHeight="1" x14ac:dyDescent="0.3">
      <c r="A44" s="100"/>
      <c r="B44" s="104"/>
      <c r="C44" s="102"/>
      <c r="D44" s="103"/>
      <c r="E44" s="91"/>
      <c r="F44" s="94"/>
      <c r="G44" s="94"/>
      <c r="H44" s="97"/>
      <c r="I44" s="88"/>
      <c r="J44" s="2"/>
      <c r="K44" s="2"/>
      <c r="L44" s="2"/>
      <c r="M44" s="1"/>
    </row>
    <row r="45" spans="1:13" ht="18.75" x14ac:dyDescent="0.3">
      <c r="A45" s="100"/>
      <c r="B45" s="104"/>
      <c r="C45" s="102"/>
      <c r="D45" s="103"/>
      <c r="E45" s="92"/>
      <c r="F45" s="95"/>
      <c r="G45" s="95"/>
      <c r="H45" s="98"/>
      <c r="I45" s="89"/>
      <c r="J45" s="2"/>
      <c r="K45" s="2"/>
      <c r="L45" s="2"/>
      <c r="M45" s="1"/>
    </row>
    <row r="46" spans="1:13" ht="39.75" x14ac:dyDescent="0.3">
      <c r="A46" s="68"/>
      <c r="B46" s="56" t="s">
        <v>18</v>
      </c>
      <c r="C46" s="57">
        <v>920</v>
      </c>
      <c r="D46" s="70" t="s">
        <v>7</v>
      </c>
      <c r="E46" s="70" t="s">
        <v>7</v>
      </c>
      <c r="F46" s="83">
        <f>F47+F52++F55+F59+F61+F64+F67+F71+F70</f>
        <v>1600152</v>
      </c>
      <c r="G46" s="83">
        <f>G47+G52++G55+G59+G61+G64+G67+G71+G70</f>
        <v>1600148.89</v>
      </c>
      <c r="H46" s="81">
        <f t="shared" si="0"/>
        <v>99.999805643463873</v>
      </c>
      <c r="I46" s="60"/>
      <c r="J46" s="2"/>
      <c r="K46" s="2"/>
      <c r="L46" s="2"/>
      <c r="M46" s="1"/>
    </row>
    <row r="47" spans="1:13" ht="2.25" customHeight="1" x14ac:dyDescent="0.3">
      <c r="A47" s="105" t="s">
        <v>32</v>
      </c>
      <c r="B47" s="87" t="s">
        <v>114</v>
      </c>
      <c r="C47" s="108">
        <v>920</v>
      </c>
      <c r="D47" s="90" t="s">
        <v>19</v>
      </c>
      <c r="E47" s="61"/>
      <c r="F47" s="93">
        <v>21859</v>
      </c>
      <c r="G47" s="93">
        <v>21858.26</v>
      </c>
      <c r="H47" s="96">
        <f>G47/F47*100</f>
        <v>99.996614666727652</v>
      </c>
      <c r="I47" s="87"/>
      <c r="J47" s="2"/>
      <c r="K47" s="2"/>
      <c r="L47" s="2"/>
      <c r="M47" s="1"/>
    </row>
    <row r="48" spans="1:13" ht="6" customHeight="1" x14ac:dyDescent="0.3">
      <c r="A48" s="106"/>
      <c r="B48" s="88"/>
      <c r="C48" s="109"/>
      <c r="D48" s="91"/>
      <c r="E48" s="91" t="s">
        <v>82</v>
      </c>
      <c r="F48" s="94"/>
      <c r="G48" s="94"/>
      <c r="H48" s="97"/>
      <c r="I48" s="88"/>
      <c r="J48" s="2"/>
      <c r="K48" s="2"/>
      <c r="L48" s="2"/>
      <c r="M48" s="1"/>
    </row>
    <row r="49" spans="1:13" ht="10.5" customHeight="1" x14ac:dyDescent="0.3">
      <c r="A49" s="106"/>
      <c r="B49" s="88"/>
      <c r="C49" s="109"/>
      <c r="D49" s="91"/>
      <c r="E49" s="91"/>
      <c r="F49" s="94"/>
      <c r="G49" s="94"/>
      <c r="H49" s="97"/>
      <c r="I49" s="88"/>
      <c r="J49" s="2"/>
      <c r="K49" s="2"/>
      <c r="L49" s="2"/>
      <c r="M49" s="1"/>
    </row>
    <row r="50" spans="1:13" ht="20.25" customHeight="1" x14ac:dyDescent="0.3">
      <c r="A50" s="107"/>
      <c r="B50" s="89"/>
      <c r="C50" s="110"/>
      <c r="D50" s="92"/>
      <c r="E50" s="91"/>
      <c r="F50" s="94"/>
      <c r="G50" s="94"/>
      <c r="H50" s="97"/>
      <c r="I50" s="88"/>
      <c r="J50" s="2"/>
      <c r="K50" s="2"/>
      <c r="L50" s="2"/>
      <c r="M50" s="1"/>
    </row>
    <row r="51" spans="1:13" ht="4.5" customHeight="1" x14ac:dyDescent="0.3">
      <c r="A51" s="105" t="s">
        <v>33</v>
      </c>
      <c r="B51" s="87" t="s">
        <v>115</v>
      </c>
      <c r="C51" s="108">
        <v>920</v>
      </c>
      <c r="D51" s="90" t="s">
        <v>19</v>
      </c>
      <c r="E51" s="92"/>
      <c r="F51" s="95"/>
      <c r="G51" s="95"/>
      <c r="H51" s="98"/>
      <c r="I51" s="89"/>
      <c r="J51" s="2"/>
      <c r="K51" s="2"/>
      <c r="L51" s="2"/>
      <c r="M51" s="1"/>
    </row>
    <row r="52" spans="1:13" ht="7.5" customHeight="1" x14ac:dyDescent="0.3">
      <c r="A52" s="106"/>
      <c r="B52" s="88"/>
      <c r="C52" s="109"/>
      <c r="D52" s="91"/>
      <c r="E52" s="91" t="s">
        <v>83</v>
      </c>
      <c r="F52" s="93">
        <v>0</v>
      </c>
      <c r="G52" s="93">
        <v>0</v>
      </c>
      <c r="H52" s="96">
        <v>0</v>
      </c>
      <c r="I52" s="87"/>
      <c r="J52" s="2"/>
      <c r="K52" s="2"/>
      <c r="L52" s="2"/>
      <c r="M52" s="1"/>
    </row>
    <row r="53" spans="1:13" ht="11.25" customHeight="1" x14ac:dyDescent="0.3">
      <c r="A53" s="106"/>
      <c r="B53" s="88"/>
      <c r="C53" s="109"/>
      <c r="D53" s="91"/>
      <c r="E53" s="91"/>
      <c r="F53" s="94"/>
      <c r="G53" s="94"/>
      <c r="H53" s="97"/>
      <c r="I53" s="88"/>
      <c r="J53" s="2"/>
      <c r="K53" s="2"/>
      <c r="L53" s="2"/>
      <c r="M53" s="1"/>
    </row>
    <row r="54" spans="1:13" ht="27" customHeight="1" x14ac:dyDescent="0.3">
      <c r="A54" s="107"/>
      <c r="B54" s="89"/>
      <c r="C54" s="110"/>
      <c r="D54" s="92"/>
      <c r="E54" s="92"/>
      <c r="F54" s="95"/>
      <c r="G54" s="95"/>
      <c r="H54" s="98"/>
      <c r="I54" s="89"/>
      <c r="J54" s="2"/>
      <c r="K54" s="2"/>
      <c r="L54" s="2"/>
      <c r="M54" s="1"/>
    </row>
    <row r="55" spans="1:13" ht="3" customHeight="1" x14ac:dyDescent="0.3">
      <c r="A55" s="100" t="s">
        <v>34</v>
      </c>
      <c r="B55" s="104" t="s">
        <v>116</v>
      </c>
      <c r="C55" s="102">
        <v>920</v>
      </c>
      <c r="D55" s="103" t="s">
        <v>20</v>
      </c>
      <c r="E55" s="90" t="s">
        <v>84</v>
      </c>
      <c r="F55" s="93">
        <v>8263</v>
      </c>
      <c r="G55" s="93">
        <v>8262.73</v>
      </c>
      <c r="H55" s="96">
        <f>G55/F55*100</f>
        <v>99.996732421638626</v>
      </c>
      <c r="I55" s="87"/>
      <c r="J55" s="2"/>
      <c r="K55" s="2"/>
      <c r="L55" s="2"/>
      <c r="M55" s="1"/>
    </row>
    <row r="56" spans="1:13" ht="25.5" customHeight="1" x14ac:dyDescent="0.3">
      <c r="A56" s="100"/>
      <c r="B56" s="104"/>
      <c r="C56" s="102"/>
      <c r="D56" s="103"/>
      <c r="E56" s="91"/>
      <c r="F56" s="94"/>
      <c r="G56" s="94"/>
      <c r="H56" s="97"/>
      <c r="I56" s="88"/>
      <c r="J56" s="2"/>
      <c r="K56" s="2"/>
      <c r="L56" s="2"/>
      <c r="M56" s="1"/>
    </row>
    <row r="57" spans="1:13" ht="18" customHeight="1" x14ac:dyDescent="0.3">
      <c r="A57" s="100"/>
      <c r="B57" s="104"/>
      <c r="C57" s="102"/>
      <c r="D57" s="103"/>
      <c r="E57" s="92"/>
      <c r="F57" s="95"/>
      <c r="G57" s="95"/>
      <c r="H57" s="98"/>
      <c r="I57" s="89"/>
      <c r="J57" s="2"/>
      <c r="K57" s="2"/>
      <c r="L57" s="2"/>
      <c r="M57" s="1"/>
    </row>
    <row r="58" spans="1:13" ht="1.5" hidden="1" customHeight="1" x14ac:dyDescent="0.3">
      <c r="A58" s="100" t="s">
        <v>43</v>
      </c>
      <c r="B58" s="113" t="s">
        <v>117</v>
      </c>
      <c r="C58" s="102">
        <v>920</v>
      </c>
      <c r="D58" s="103" t="s">
        <v>20</v>
      </c>
      <c r="E58" s="61"/>
      <c r="F58" s="80"/>
      <c r="G58" s="80"/>
      <c r="H58" s="81"/>
      <c r="I58" s="62"/>
      <c r="J58" s="2"/>
      <c r="K58" s="2"/>
      <c r="L58" s="2"/>
      <c r="M58" s="1"/>
    </row>
    <row r="59" spans="1:13" ht="18.75" x14ac:dyDescent="0.3">
      <c r="A59" s="100"/>
      <c r="B59" s="113"/>
      <c r="C59" s="102"/>
      <c r="D59" s="103"/>
      <c r="E59" s="91" t="s">
        <v>87</v>
      </c>
      <c r="F59" s="93">
        <v>0</v>
      </c>
      <c r="G59" s="93">
        <v>0</v>
      </c>
      <c r="H59" s="96" t="e">
        <f>G59/F59*100</f>
        <v>#DIV/0!</v>
      </c>
      <c r="I59" s="87"/>
      <c r="J59" s="2"/>
      <c r="K59" s="2"/>
      <c r="L59" s="2"/>
      <c r="M59" s="1"/>
    </row>
    <row r="60" spans="1:13" ht="18.75" x14ac:dyDescent="0.3">
      <c r="A60" s="100"/>
      <c r="B60" s="113"/>
      <c r="C60" s="102"/>
      <c r="D60" s="103"/>
      <c r="E60" s="92"/>
      <c r="F60" s="95"/>
      <c r="G60" s="95"/>
      <c r="H60" s="98"/>
      <c r="I60" s="89"/>
      <c r="J60" s="2"/>
      <c r="K60" s="2"/>
      <c r="L60" s="2"/>
      <c r="M60" s="1"/>
    </row>
    <row r="61" spans="1:13" ht="2.25" customHeight="1" x14ac:dyDescent="0.3">
      <c r="A61" s="100" t="s">
        <v>35</v>
      </c>
      <c r="B61" s="113" t="s">
        <v>118</v>
      </c>
      <c r="C61" s="102">
        <v>920</v>
      </c>
      <c r="D61" s="103" t="s">
        <v>20</v>
      </c>
      <c r="E61" s="90" t="s">
        <v>23</v>
      </c>
      <c r="F61" s="93">
        <v>1207011</v>
      </c>
      <c r="G61" s="93">
        <v>1207010</v>
      </c>
      <c r="H61" s="96">
        <f>G61/F61*100</f>
        <v>99.999917150713628</v>
      </c>
      <c r="I61" s="87"/>
      <c r="J61" s="2"/>
      <c r="K61" s="2"/>
      <c r="L61" s="2"/>
      <c r="M61" s="1"/>
    </row>
    <row r="62" spans="1:13" ht="18.75" x14ac:dyDescent="0.3">
      <c r="A62" s="100"/>
      <c r="B62" s="113"/>
      <c r="C62" s="102"/>
      <c r="D62" s="103"/>
      <c r="E62" s="91"/>
      <c r="F62" s="94"/>
      <c r="G62" s="94"/>
      <c r="H62" s="97"/>
      <c r="I62" s="88"/>
      <c r="J62" s="2"/>
      <c r="K62" s="2"/>
      <c r="L62" s="2"/>
      <c r="M62" s="1"/>
    </row>
    <row r="63" spans="1:13" ht="18.75" x14ac:dyDescent="0.3">
      <c r="A63" s="100"/>
      <c r="B63" s="113"/>
      <c r="C63" s="102"/>
      <c r="D63" s="103"/>
      <c r="E63" s="92"/>
      <c r="F63" s="95"/>
      <c r="G63" s="95"/>
      <c r="H63" s="98"/>
      <c r="I63" s="89"/>
      <c r="J63" s="2"/>
      <c r="K63" s="2"/>
      <c r="L63" s="2"/>
      <c r="M63" s="1"/>
    </row>
    <row r="64" spans="1:13" ht="5.25" customHeight="1" x14ac:dyDescent="0.3">
      <c r="A64" s="100" t="s">
        <v>36</v>
      </c>
      <c r="B64" s="114" t="s">
        <v>119</v>
      </c>
      <c r="C64" s="102">
        <v>920</v>
      </c>
      <c r="D64" s="103" t="s">
        <v>101</v>
      </c>
      <c r="E64" s="90" t="s">
        <v>100</v>
      </c>
      <c r="F64" s="93">
        <v>24000</v>
      </c>
      <c r="G64" s="93">
        <v>24000</v>
      </c>
      <c r="H64" s="96">
        <v>0</v>
      </c>
      <c r="I64" s="87"/>
      <c r="J64" s="2"/>
      <c r="K64" s="2"/>
      <c r="L64" s="2"/>
      <c r="M64" s="1"/>
    </row>
    <row r="65" spans="1:13" ht="18.75" hidden="1" customHeight="1" x14ac:dyDescent="0.3">
      <c r="A65" s="100"/>
      <c r="B65" s="115"/>
      <c r="C65" s="102"/>
      <c r="D65" s="103"/>
      <c r="E65" s="91"/>
      <c r="F65" s="94"/>
      <c r="G65" s="94"/>
      <c r="H65" s="97"/>
      <c r="I65" s="88"/>
      <c r="J65" s="2"/>
      <c r="K65" s="2"/>
      <c r="L65" s="2"/>
      <c r="M65" s="1"/>
    </row>
    <row r="66" spans="1:13" ht="37.5" customHeight="1" x14ac:dyDescent="0.3">
      <c r="A66" s="100"/>
      <c r="B66" s="116"/>
      <c r="C66" s="102"/>
      <c r="D66" s="103"/>
      <c r="E66" s="92"/>
      <c r="F66" s="95"/>
      <c r="G66" s="95"/>
      <c r="H66" s="98"/>
      <c r="I66" s="89"/>
      <c r="J66" s="2"/>
      <c r="K66" s="2"/>
      <c r="L66" s="2"/>
      <c r="M66" s="1"/>
    </row>
    <row r="67" spans="1:13" ht="9.75" customHeight="1" x14ac:dyDescent="0.3">
      <c r="A67" s="105" t="s">
        <v>37</v>
      </c>
      <c r="B67" s="114" t="s">
        <v>120</v>
      </c>
      <c r="C67" s="90" t="s">
        <v>90</v>
      </c>
      <c r="D67" s="90" t="s">
        <v>21</v>
      </c>
      <c r="E67" s="90" t="s">
        <v>88</v>
      </c>
      <c r="F67" s="93">
        <v>102</v>
      </c>
      <c r="G67" s="93">
        <v>101.4</v>
      </c>
      <c r="H67" s="96">
        <f>G67/F67*100</f>
        <v>99.411764705882348</v>
      </c>
      <c r="I67" s="87"/>
      <c r="J67" s="2"/>
      <c r="K67" s="2"/>
      <c r="L67" s="2"/>
      <c r="M67" s="1"/>
    </row>
    <row r="68" spans="1:13" ht="16.5" customHeight="1" x14ac:dyDescent="0.3">
      <c r="A68" s="106"/>
      <c r="B68" s="115"/>
      <c r="C68" s="91"/>
      <c r="D68" s="91"/>
      <c r="E68" s="91"/>
      <c r="F68" s="94"/>
      <c r="G68" s="94"/>
      <c r="H68" s="97"/>
      <c r="I68" s="88"/>
      <c r="J68" s="2"/>
      <c r="K68" s="2"/>
      <c r="L68" s="2"/>
      <c r="M68" s="1"/>
    </row>
    <row r="69" spans="1:13" ht="6" customHeight="1" x14ac:dyDescent="0.3">
      <c r="A69" s="107"/>
      <c r="B69" s="116"/>
      <c r="C69" s="92"/>
      <c r="D69" s="92"/>
      <c r="E69" s="92"/>
      <c r="F69" s="95"/>
      <c r="G69" s="95"/>
      <c r="H69" s="98"/>
      <c r="I69" s="89"/>
      <c r="J69" s="2"/>
      <c r="K69" s="2"/>
      <c r="L69" s="2"/>
      <c r="M69" s="1"/>
    </row>
    <row r="70" spans="1:13" ht="59.25" customHeight="1" x14ac:dyDescent="0.3">
      <c r="A70" s="67">
        <v>25</v>
      </c>
      <c r="B70" s="62" t="s">
        <v>121</v>
      </c>
      <c r="C70" s="66">
        <v>920</v>
      </c>
      <c r="D70" s="67" t="s">
        <v>24</v>
      </c>
      <c r="E70" s="67" t="s">
        <v>93</v>
      </c>
      <c r="F70" s="80">
        <v>258732</v>
      </c>
      <c r="G70" s="84">
        <v>258731.98</v>
      </c>
      <c r="H70" s="85">
        <f t="shared" ref="H70" si="4">G70/F70*100</f>
        <v>99.999992269993669</v>
      </c>
      <c r="I70" s="62"/>
      <c r="J70" s="2"/>
      <c r="K70" s="2"/>
      <c r="L70" s="2"/>
      <c r="M70" s="1"/>
    </row>
    <row r="71" spans="1:13" ht="36.75" customHeight="1" x14ac:dyDescent="0.3">
      <c r="A71" s="67">
        <v>26</v>
      </c>
      <c r="B71" s="62" t="s">
        <v>127</v>
      </c>
      <c r="C71" s="66">
        <v>920</v>
      </c>
      <c r="D71" s="67" t="s">
        <v>20</v>
      </c>
      <c r="E71" s="67" t="s">
        <v>128</v>
      </c>
      <c r="F71" s="80">
        <v>80185</v>
      </c>
      <c r="G71" s="84">
        <v>80184.52</v>
      </c>
      <c r="H71" s="85">
        <f t="shared" ref="H71" si="5">G71/F71*100</f>
        <v>99.999401384298807</v>
      </c>
      <c r="I71" s="62"/>
      <c r="J71" s="2"/>
      <c r="K71" s="2"/>
      <c r="L71" s="2"/>
      <c r="M71" s="1"/>
    </row>
    <row r="72" spans="1:13" ht="18.75" x14ac:dyDescent="0.3">
      <c r="A72" s="73"/>
      <c r="B72" s="73" t="s">
        <v>57</v>
      </c>
      <c r="C72" s="74"/>
      <c r="D72" s="75"/>
      <c r="E72" s="75" t="s">
        <v>59</v>
      </c>
      <c r="F72" s="76"/>
      <c r="G72" s="73"/>
      <c r="H72" s="73"/>
      <c r="I72" s="73"/>
      <c r="J72" s="2"/>
      <c r="K72" s="2"/>
      <c r="L72" s="2"/>
      <c r="M72" s="1"/>
    </row>
    <row r="73" spans="1:13" ht="18.75" x14ac:dyDescent="0.3">
      <c r="A73" s="73"/>
      <c r="B73" s="73"/>
      <c r="C73" s="74"/>
      <c r="D73" s="75"/>
      <c r="E73" s="75"/>
      <c r="F73" s="76"/>
      <c r="G73" s="73"/>
      <c r="H73" s="73"/>
      <c r="I73" s="73"/>
      <c r="J73" s="2"/>
      <c r="K73" s="2"/>
      <c r="L73" s="2"/>
      <c r="M73" s="1"/>
    </row>
    <row r="74" spans="1:13" ht="19.5" customHeight="1" x14ac:dyDescent="0.3">
      <c r="A74" s="73"/>
      <c r="B74" s="73" t="s">
        <v>58</v>
      </c>
      <c r="C74" s="74"/>
      <c r="D74" s="75"/>
      <c r="E74" s="99" t="s">
        <v>60</v>
      </c>
      <c r="F74" s="99"/>
      <c r="G74" s="73"/>
      <c r="H74" s="73"/>
      <c r="I74" s="73"/>
      <c r="J74" s="2"/>
      <c r="K74" s="2"/>
      <c r="L74" s="2"/>
      <c r="M74" s="1"/>
    </row>
    <row r="75" spans="1:13" ht="18.75" x14ac:dyDescent="0.3">
      <c r="A75" s="2"/>
      <c r="B75" s="2"/>
      <c r="C75" s="3"/>
      <c r="D75" s="5"/>
      <c r="E75" s="5"/>
      <c r="F75" s="11"/>
      <c r="G75" s="2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3"/>
      <c r="D76" s="5"/>
      <c r="E76" s="5"/>
      <c r="F76" s="11"/>
      <c r="G76" s="2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3"/>
      <c r="D77" s="5"/>
      <c r="E77" s="5"/>
      <c r="F77" s="11"/>
      <c r="G77" s="2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3"/>
      <c r="D78" s="5"/>
      <c r="E78" s="5"/>
      <c r="F78" s="11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3"/>
      <c r="D79" s="5"/>
      <c r="E79" s="5"/>
      <c r="F79" s="11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3"/>
      <c r="D80" s="5"/>
      <c r="E80" s="5"/>
      <c r="F80" s="11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3"/>
      <c r="D81" s="5"/>
      <c r="E81" s="5"/>
      <c r="F81" s="11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3"/>
      <c r="D82" s="5"/>
      <c r="E82" s="5"/>
      <c r="F82" s="11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3"/>
      <c r="D83" s="5"/>
      <c r="E83" s="5"/>
      <c r="F83" s="11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3"/>
      <c r="D84" s="5"/>
      <c r="E84" s="5"/>
      <c r="F84" s="11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3"/>
      <c r="D85" s="5"/>
      <c r="E85" s="5"/>
      <c r="F85" s="11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3"/>
      <c r="D86" s="5"/>
      <c r="E86" s="5"/>
      <c r="F86" s="11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3"/>
      <c r="D87" s="5"/>
      <c r="E87" s="5"/>
      <c r="F87" s="11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3"/>
      <c r="D88" s="5"/>
      <c r="E88" s="5"/>
      <c r="F88" s="11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3"/>
      <c r="D89" s="5"/>
      <c r="E89" s="5"/>
      <c r="F89" s="11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3"/>
      <c r="D90" s="5"/>
      <c r="E90" s="5"/>
      <c r="F90" s="11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3"/>
      <c r="D91" s="5"/>
      <c r="E91" s="5"/>
      <c r="F91" s="11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3"/>
      <c r="D92" s="5"/>
      <c r="E92" s="5"/>
      <c r="F92" s="11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3"/>
      <c r="D93" s="5"/>
      <c r="E93" s="5"/>
      <c r="F93" s="11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3"/>
      <c r="D94" s="5"/>
      <c r="E94" s="5"/>
      <c r="F94" s="11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3"/>
      <c r="D95" s="5"/>
      <c r="E95" s="5"/>
      <c r="F95" s="11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3"/>
      <c r="D96" s="5"/>
      <c r="E96" s="5"/>
      <c r="F96" s="11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3"/>
      <c r="D97" s="5"/>
      <c r="E97" s="5"/>
      <c r="F97" s="11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3"/>
      <c r="D98" s="5"/>
      <c r="E98" s="5"/>
      <c r="F98" s="11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3"/>
      <c r="D99" s="5"/>
      <c r="E99" s="5"/>
      <c r="F99" s="11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3"/>
      <c r="D100" s="5"/>
      <c r="E100" s="5"/>
      <c r="F100" s="11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3"/>
      <c r="D101" s="5"/>
      <c r="E101" s="5"/>
      <c r="F101" s="11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3"/>
      <c r="D102" s="5"/>
      <c r="E102" s="5"/>
      <c r="F102" s="11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3"/>
      <c r="D103" s="5"/>
      <c r="E103" s="5"/>
      <c r="F103" s="11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3"/>
      <c r="D104" s="5"/>
      <c r="E104" s="5"/>
      <c r="F104" s="11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3"/>
      <c r="D105" s="5"/>
      <c r="E105" s="5"/>
      <c r="F105" s="11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3"/>
      <c r="D106" s="5"/>
      <c r="E106" s="5"/>
      <c r="F106" s="11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3"/>
      <c r="D107" s="5"/>
      <c r="E107" s="5"/>
      <c r="F107" s="11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3"/>
      <c r="D108" s="5"/>
      <c r="E108" s="5"/>
      <c r="F108" s="11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3"/>
      <c r="D109" s="5"/>
      <c r="E109" s="5"/>
      <c r="F109" s="11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3"/>
      <c r="D110" s="5"/>
      <c r="E110" s="5"/>
      <c r="F110" s="11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3"/>
      <c r="D111" s="5"/>
      <c r="E111" s="5"/>
      <c r="F111" s="11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3"/>
      <c r="D112" s="5"/>
      <c r="E112" s="5"/>
      <c r="F112" s="11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3"/>
      <c r="D113" s="5"/>
      <c r="E113" s="5"/>
      <c r="F113" s="11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3"/>
      <c r="D114" s="5"/>
      <c r="E114" s="5"/>
      <c r="F114" s="11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3"/>
      <c r="D115" s="5"/>
      <c r="E115" s="5"/>
      <c r="F115" s="11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3"/>
      <c r="D116" s="5"/>
      <c r="E116" s="5"/>
      <c r="F116" s="11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3"/>
      <c r="D117" s="5"/>
      <c r="E117" s="5"/>
      <c r="F117" s="11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3"/>
      <c r="D118" s="5"/>
      <c r="E118" s="5"/>
      <c r="F118" s="11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3"/>
      <c r="D119" s="5"/>
      <c r="E119" s="5"/>
      <c r="F119" s="11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3"/>
      <c r="D120" s="5"/>
      <c r="E120" s="5"/>
      <c r="F120" s="11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3"/>
      <c r="D121" s="5"/>
      <c r="E121" s="5"/>
      <c r="F121" s="11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3"/>
      <c r="D122" s="5"/>
      <c r="E122" s="5"/>
      <c r="F122" s="11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3"/>
      <c r="D123" s="5"/>
      <c r="E123" s="5"/>
      <c r="F123" s="11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3"/>
      <c r="D124" s="5"/>
      <c r="E124" s="5"/>
      <c r="F124" s="11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3"/>
      <c r="D125" s="5"/>
      <c r="E125" s="5"/>
      <c r="F125" s="11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3"/>
      <c r="D126" s="5"/>
      <c r="E126" s="5"/>
      <c r="F126" s="11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3"/>
      <c r="D127" s="5"/>
      <c r="E127" s="5"/>
      <c r="F127" s="11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3"/>
      <c r="D128" s="5"/>
      <c r="E128" s="5"/>
      <c r="F128" s="11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3"/>
      <c r="D129" s="5"/>
      <c r="E129" s="5"/>
      <c r="F129" s="11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3"/>
      <c r="D130" s="5"/>
      <c r="E130" s="5"/>
      <c r="F130" s="11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3"/>
      <c r="D131" s="5"/>
      <c r="E131" s="5"/>
      <c r="F131" s="11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3"/>
      <c r="D132" s="5"/>
      <c r="E132" s="5"/>
      <c r="F132" s="11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3"/>
      <c r="D133" s="5"/>
      <c r="E133" s="5"/>
      <c r="F133" s="11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3"/>
      <c r="D134" s="5"/>
      <c r="E134" s="5"/>
      <c r="F134" s="11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3"/>
      <c r="D135" s="5"/>
      <c r="E135" s="5"/>
      <c r="F135" s="11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3"/>
      <c r="D136" s="5"/>
      <c r="E136" s="5"/>
      <c r="F136" s="11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3"/>
      <c r="D137" s="5"/>
      <c r="E137" s="5"/>
      <c r="F137" s="11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3"/>
      <c r="D138" s="5"/>
      <c r="E138" s="5"/>
      <c r="F138" s="11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3"/>
      <c r="D139" s="5"/>
      <c r="E139" s="5"/>
      <c r="F139" s="11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3"/>
      <c r="D140" s="5"/>
      <c r="E140" s="5"/>
      <c r="F140" s="11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3"/>
      <c r="D141" s="5"/>
      <c r="E141" s="5"/>
      <c r="F141" s="11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3"/>
      <c r="D142" s="5"/>
      <c r="E142" s="5"/>
      <c r="F142" s="11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3"/>
      <c r="D143" s="5"/>
      <c r="E143" s="5"/>
      <c r="F143" s="11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3"/>
      <c r="D144" s="5"/>
      <c r="E144" s="5"/>
      <c r="F144" s="11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3"/>
      <c r="D145" s="5"/>
      <c r="E145" s="5"/>
      <c r="F145" s="11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3"/>
      <c r="D146" s="5"/>
      <c r="E146" s="5"/>
      <c r="F146" s="11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3"/>
      <c r="D147" s="5"/>
      <c r="E147" s="5"/>
      <c r="F147" s="11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3"/>
      <c r="D148" s="5"/>
      <c r="E148" s="5"/>
      <c r="F148" s="11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3"/>
      <c r="D149" s="5"/>
      <c r="E149" s="5"/>
      <c r="F149" s="11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3"/>
      <c r="D150" s="5"/>
      <c r="E150" s="5"/>
      <c r="F150" s="11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3"/>
      <c r="D151" s="5"/>
      <c r="E151" s="5"/>
      <c r="F151" s="11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3"/>
      <c r="D152" s="5"/>
      <c r="E152" s="5"/>
      <c r="F152" s="11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3"/>
      <c r="D153" s="5"/>
      <c r="E153" s="5"/>
      <c r="F153" s="11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3"/>
      <c r="D154" s="5"/>
      <c r="E154" s="5"/>
      <c r="F154" s="11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3"/>
      <c r="D155" s="5"/>
      <c r="E155" s="5"/>
      <c r="F155" s="11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3"/>
      <c r="D156" s="5"/>
      <c r="E156" s="5"/>
      <c r="F156" s="11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3"/>
      <c r="D157" s="5"/>
      <c r="E157" s="5"/>
      <c r="F157" s="11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3"/>
      <c r="D158" s="5"/>
      <c r="E158" s="5"/>
      <c r="F158" s="11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3"/>
      <c r="D159" s="5"/>
      <c r="E159" s="5"/>
      <c r="F159" s="11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3"/>
      <c r="D160" s="5"/>
      <c r="E160" s="5"/>
      <c r="F160" s="11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3"/>
      <c r="D161" s="5"/>
      <c r="E161" s="5"/>
      <c r="F161" s="11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3"/>
      <c r="D162" s="5"/>
      <c r="E162" s="5"/>
      <c r="F162" s="11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3"/>
      <c r="D163" s="5"/>
      <c r="E163" s="5"/>
      <c r="F163" s="11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3"/>
      <c r="D164" s="5"/>
      <c r="E164" s="5"/>
      <c r="F164" s="11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3"/>
      <c r="D165" s="5"/>
      <c r="E165" s="5"/>
      <c r="F165" s="11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3"/>
      <c r="D166" s="5"/>
      <c r="E166" s="5"/>
      <c r="F166" s="11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3"/>
      <c r="D167" s="5"/>
      <c r="E167" s="5"/>
      <c r="F167" s="11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3"/>
      <c r="D168" s="5"/>
      <c r="E168" s="5"/>
      <c r="F168" s="11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3"/>
      <c r="D169" s="5"/>
      <c r="E169" s="5"/>
      <c r="F169" s="11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3"/>
      <c r="D170" s="5"/>
      <c r="E170" s="5"/>
      <c r="F170" s="11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3"/>
      <c r="D171" s="5"/>
      <c r="E171" s="5"/>
      <c r="F171" s="11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3"/>
      <c r="D172" s="5"/>
      <c r="E172" s="5"/>
      <c r="F172" s="11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3"/>
      <c r="D173" s="5"/>
      <c r="E173" s="5"/>
      <c r="F173" s="11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3"/>
      <c r="D174" s="5"/>
      <c r="E174" s="5"/>
      <c r="F174" s="11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3"/>
      <c r="D175" s="5"/>
      <c r="E175" s="5"/>
      <c r="F175" s="11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3"/>
      <c r="D176" s="5"/>
      <c r="E176" s="5"/>
      <c r="F176" s="11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3"/>
      <c r="D177" s="5"/>
      <c r="E177" s="5"/>
      <c r="F177" s="11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3"/>
      <c r="D178" s="5"/>
      <c r="E178" s="5"/>
      <c r="F178" s="11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3"/>
      <c r="D179" s="5"/>
      <c r="E179" s="5"/>
      <c r="F179" s="11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3"/>
      <c r="D180" s="5"/>
      <c r="E180" s="5"/>
      <c r="F180" s="11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3"/>
      <c r="D181" s="5"/>
      <c r="E181" s="5"/>
      <c r="F181" s="11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3"/>
      <c r="D182" s="5"/>
      <c r="E182" s="5"/>
      <c r="F182" s="11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3"/>
      <c r="D183" s="5"/>
      <c r="E183" s="5"/>
      <c r="F183" s="11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3"/>
      <c r="D184" s="5"/>
      <c r="E184" s="5"/>
      <c r="F184" s="11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3"/>
      <c r="D185" s="5"/>
      <c r="E185" s="5"/>
      <c r="F185" s="11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3"/>
      <c r="D186" s="5"/>
      <c r="E186" s="5"/>
      <c r="F186" s="11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3"/>
      <c r="D187" s="5"/>
      <c r="E187" s="5"/>
      <c r="F187" s="11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3"/>
      <c r="D188" s="5"/>
      <c r="E188" s="5"/>
      <c r="F188" s="11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3"/>
      <c r="D189" s="5"/>
      <c r="E189" s="5"/>
      <c r="F189" s="11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3"/>
      <c r="D190" s="5"/>
      <c r="E190" s="5"/>
      <c r="F190" s="11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3"/>
      <c r="D191" s="5"/>
      <c r="E191" s="5"/>
      <c r="F191" s="11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3"/>
      <c r="D192" s="5"/>
      <c r="E192" s="5"/>
      <c r="F192" s="11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3"/>
      <c r="D193" s="5"/>
      <c r="E193" s="5"/>
      <c r="F193" s="11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3"/>
      <c r="D194" s="5"/>
      <c r="E194" s="5"/>
      <c r="F194" s="11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3"/>
      <c r="D195" s="5"/>
      <c r="E195" s="5"/>
      <c r="F195" s="11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3"/>
      <c r="D196" s="5"/>
      <c r="E196" s="5"/>
      <c r="F196" s="11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3"/>
      <c r="D197" s="5"/>
      <c r="E197" s="5"/>
      <c r="F197" s="11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3"/>
      <c r="D198" s="5"/>
      <c r="E198" s="5"/>
      <c r="F198" s="11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3"/>
      <c r="D199" s="5"/>
      <c r="E199" s="5"/>
      <c r="F199" s="11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3"/>
      <c r="D200" s="5"/>
      <c r="E200" s="5"/>
      <c r="F200" s="11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3"/>
      <c r="D201" s="5"/>
      <c r="E201" s="5"/>
      <c r="F201" s="11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3"/>
      <c r="D202" s="5"/>
      <c r="E202" s="5"/>
      <c r="F202" s="11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3"/>
      <c r="D203" s="5"/>
      <c r="E203" s="5"/>
      <c r="F203" s="11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3"/>
      <c r="D204" s="5"/>
      <c r="E204" s="5"/>
      <c r="F204" s="11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3"/>
      <c r="D205" s="5"/>
      <c r="E205" s="5"/>
      <c r="F205" s="11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3"/>
      <c r="D206" s="5"/>
      <c r="E206" s="5"/>
      <c r="F206" s="11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3"/>
      <c r="D207" s="5"/>
      <c r="E207" s="5"/>
      <c r="F207" s="11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3"/>
      <c r="D208" s="5"/>
      <c r="E208" s="5"/>
      <c r="F208" s="11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3"/>
      <c r="D209" s="5"/>
      <c r="E209" s="5"/>
      <c r="F209" s="11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3"/>
      <c r="D210" s="5"/>
      <c r="E210" s="5"/>
      <c r="F210" s="11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3"/>
      <c r="D211" s="5"/>
      <c r="E211" s="5"/>
      <c r="F211" s="11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3"/>
      <c r="D212" s="5"/>
      <c r="E212" s="5"/>
      <c r="F212" s="11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3"/>
      <c r="D213" s="5"/>
      <c r="E213" s="5"/>
      <c r="F213" s="11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3"/>
      <c r="D214" s="5"/>
      <c r="E214" s="5"/>
      <c r="F214" s="11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3"/>
      <c r="D215" s="5"/>
      <c r="E215" s="5"/>
      <c r="F215" s="11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3"/>
      <c r="D216" s="5"/>
      <c r="E216" s="5"/>
      <c r="F216" s="11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3"/>
      <c r="D217" s="5"/>
      <c r="E217" s="5"/>
      <c r="F217" s="11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3"/>
      <c r="D218" s="5"/>
      <c r="E218" s="5"/>
      <c r="F218" s="11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3"/>
      <c r="D219" s="5"/>
      <c r="E219" s="5"/>
      <c r="F219" s="11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3"/>
      <c r="D220" s="5"/>
      <c r="E220" s="5"/>
      <c r="F220" s="11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3"/>
      <c r="D221" s="5"/>
      <c r="E221" s="5"/>
      <c r="F221" s="11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3"/>
      <c r="D222" s="5"/>
      <c r="E222" s="5"/>
      <c r="F222" s="11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3"/>
      <c r="D223" s="5"/>
      <c r="E223" s="5"/>
      <c r="F223" s="11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3"/>
      <c r="D224" s="5"/>
      <c r="E224" s="5"/>
      <c r="F224" s="11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3"/>
      <c r="D225" s="5"/>
      <c r="E225" s="5"/>
      <c r="F225" s="11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3"/>
      <c r="D226" s="5"/>
      <c r="E226" s="5"/>
      <c r="F226" s="11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3"/>
      <c r="D227" s="3"/>
      <c r="E227" s="3"/>
      <c r="F227" s="11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3"/>
      <c r="D228" s="3"/>
      <c r="E228" s="3"/>
      <c r="F228" s="11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3"/>
      <c r="D229" s="3"/>
      <c r="E229" s="3"/>
      <c r="F229" s="11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3"/>
      <c r="D230" s="3"/>
      <c r="E230" s="3"/>
      <c r="F230" s="11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3"/>
      <c r="D231" s="3"/>
      <c r="E231" s="3"/>
      <c r="F231" s="11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3"/>
      <c r="D232" s="3"/>
      <c r="E232" s="3"/>
      <c r="F232" s="11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3"/>
      <c r="D233" s="3"/>
      <c r="E233" s="3"/>
      <c r="F233" s="11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3"/>
      <c r="D234" s="3"/>
      <c r="E234" s="3"/>
      <c r="F234" s="11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3"/>
      <c r="D235" s="3"/>
      <c r="E235" s="3"/>
      <c r="F235" s="11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3"/>
      <c r="D236" s="3"/>
      <c r="E236" s="3"/>
      <c r="F236" s="11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3"/>
      <c r="D237" s="3"/>
      <c r="E237" s="3"/>
      <c r="F237" s="11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3"/>
      <c r="D238" s="3"/>
      <c r="E238" s="3"/>
      <c r="F238" s="11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3"/>
      <c r="D239" s="3"/>
      <c r="E239" s="3"/>
      <c r="F239" s="11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3"/>
      <c r="D240" s="3"/>
      <c r="E240" s="3"/>
      <c r="F240" s="11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1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1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1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1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4"/>
      <c r="D245" s="4"/>
      <c r="E245" s="4"/>
      <c r="F245" s="11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4"/>
      <c r="D246" s="4"/>
      <c r="E246" s="4"/>
      <c r="F246" s="11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4"/>
      <c r="D247" s="4"/>
      <c r="E247" s="4"/>
      <c r="F247" s="11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4"/>
      <c r="D248" s="4"/>
      <c r="E248" s="4"/>
      <c r="F248" s="11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4"/>
      <c r="D249" s="4"/>
      <c r="E249" s="4"/>
      <c r="F249" s="11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4"/>
      <c r="D250" s="4"/>
      <c r="E250" s="4"/>
      <c r="F250" s="11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4"/>
      <c r="D251" s="4"/>
      <c r="E251" s="4"/>
      <c r="F251" s="11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4"/>
      <c r="D252" s="4"/>
      <c r="E252" s="4"/>
      <c r="F252" s="11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4"/>
      <c r="D253" s="4"/>
      <c r="E253" s="4"/>
      <c r="F253" s="11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4"/>
      <c r="D254" s="4"/>
      <c r="E254" s="4"/>
      <c r="F254" s="11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4"/>
      <c r="D255" s="4"/>
      <c r="E255" s="4"/>
      <c r="F255" s="11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4"/>
      <c r="D256" s="4"/>
      <c r="E256" s="4"/>
      <c r="F256" s="11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4"/>
      <c r="D257" s="4"/>
      <c r="E257" s="4"/>
      <c r="F257" s="11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4"/>
      <c r="D258" s="4"/>
      <c r="E258" s="4"/>
      <c r="F258" s="11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4"/>
      <c r="D259" s="4"/>
      <c r="E259" s="4"/>
      <c r="F259" s="11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4"/>
      <c r="D260" s="4"/>
      <c r="E260" s="4"/>
      <c r="F260" s="11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4"/>
      <c r="D261" s="4"/>
      <c r="E261" s="4"/>
      <c r="F261" s="11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4"/>
      <c r="D262" s="4"/>
      <c r="E262" s="4"/>
      <c r="F262" s="11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4"/>
      <c r="D263" s="4"/>
      <c r="E263" s="4"/>
      <c r="F263" s="11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4"/>
      <c r="D264" s="4"/>
      <c r="E264" s="4"/>
      <c r="F264" s="11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4"/>
      <c r="D265" s="4"/>
      <c r="E265" s="4"/>
      <c r="F265" s="11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4"/>
      <c r="D266" s="4"/>
      <c r="E266" s="4"/>
      <c r="F266" s="11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4"/>
      <c r="D267" s="4"/>
      <c r="E267" s="4"/>
      <c r="F267" s="11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4"/>
      <c r="D268" s="4"/>
      <c r="E268" s="4"/>
      <c r="F268" s="11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4"/>
      <c r="D269" s="4"/>
      <c r="E269" s="4"/>
      <c r="F269" s="11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4"/>
      <c r="D270" s="4"/>
      <c r="E270" s="4"/>
      <c r="F270" s="11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4"/>
      <c r="D271" s="4"/>
      <c r="E271" s="4"/>
      <c r="F271" s="11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4"/>
      <c r="D272" s="4"/>
      <c r="E272" s="4"/>
      <c r="F272" s="11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4"/>
      <c r="D273" s="4"/>
      <c r="E273" s="4"/>
      <c r="F273" s="11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4"/>
      <c r="D274" s="4"/>
      <c r="E274" s="4"/>
      <c r="F274" s="11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4"/>
      <c r="D275" s="4"/>
      <c r="E275" s="4"/>
      <c r="F275" s="11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4"/>
      <c r="D276" s="4"/>
      <c r="E276" s="4"/>
      <c r="F276" s="11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4"/>
      <c r="D277" s="4"/>
      <c r="E277" s="4"/>
      <c r="F277" s="11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4"/>
      <c r="D278" s="4"/>
      <c r="E278" s="4"/>
      <c r="F278" s="11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4"/>
      <c r="D279" s="4"/>
      <c r="E279" s="4"/>
      <c r="F279" s="11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4"/>
      <c r="D280" s="4"/>
      <c r="E280" s="4"/>
      <c r="F280" s="11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4"/>
      <c r="D281" s="4"/>
      <c r="E281" s="4"/>
      <c r="F281" s="11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4"/>
      <c r="D282" s="4"/>
      <c r="E282" s="4"/>
      <c r="F282" s="11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4"/>
      <c r="D283" s="4"/>
      <c r="E283" s="4"/>
      <c r="F283" s="11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4"/>
      <c r="D284" s="4"/>
      <c r="E284" s="4"/>
      <c r="F284" s="11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4"/>
      <c r="D285" s="4"/>
      <c r="E285" s="4"/>
      <c r="F285" s="11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4"/>
      <c r="D286" s="4"/>
      <c r="E286" s="4"/>
      <c r="F286" s="11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4"/>
      <c r="D287" s="4"/>
      <c r="E287" s="4"/>
      <c r="F287" s="11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4"/>
      <c r="D288" s="4"/>
      <c r="E288" s="4"/>
      <c r="F288" s="11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4"/>
      <c r="D289" s="4"/>
      <c r="E289" s="4"/>
      <c r="F289" s="11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4"/>
      <c r="D290" s="4"/>
      <c r="E290" s="4"/>
      <c r="F290" s="11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4"/>
      <c r="D291" s="4"/>
      <c r="E291" s="4"/>
      <c r="F291" s="11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4"/>
      <c r="D292" s="4"/>
      <c r="E292" s="4"/>
      <c r="F292" s="11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4"/>
      <c r="D293" s="4"/>
      <c r="E293" s="4"/>
      <c r="F293" s="11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4"/>
      <c r="D294" s="4"/>
      <c r="E294" s="4"/>
      <c r="F294" s="11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4"/>
      <c r="D295" s="4"/>
      <c r="E295" s="4"/>
      <c r="F295" s="11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4"/>
      <c r="D296" s="4"/>
      <c r="E296" s="4"/>
      <c r="F296" s="11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4"/>
      <c r="D297" s="4"/>
      <c r="E297" s="4"/>
      <c r="F297" s="11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4"/>
      <c r="D298" s="4"/>
      <c r="E298" s="4"/>
      <c r="F298" s="11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4"/>
      <c r="D299" s="4"/>
      <c r="E299" s="4"/>
      <c r="F299" s="11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4"/>
      <c r="D300" s="4"/>
      <c r="E300" s="4"/>
      <c r="F300" s="11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4"/>
      <c r="D301" s="4"/>
      <c r="E301" s="4"/>
      <c r="F301" s="11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4"/>
      <c r="D302" s="4"/>
      <c r="E302" s="4"/>
      <c r="F302" s="11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4"/>
      <c r="D303" s="4"/>
      <c r="E303" s="4"/>
      <c r="F303" s="11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4"/>
      <c r="D304" s="4"/>
      <c r="E304" s="4"/>
      <c r="F304" s="11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4"/>
      <c r="D305" s="4"/>
      <c r="E305" s="4"/>
      <c r="F305" s="11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2"/>
      <c r="E306" s="2"/>
      <c r="F306" s="11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2"/>
      <c r="E307" s="2"/>
      <c r="F307" s="11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1"/>
      <c r="B308" s="1"/>
      <c r="C308" s="1"/>
      <c r="D308" s="1"/>
      <c r="E308" s="1"/>
      <c r="F308" s="12"/>
      <c r="G308" s="1"/>
      <c r="H308" s="1"/>
      <c r="I308" s="1"/>
      <c r="J308" s="1"/>
      <c r="K308" s="1"/>
      <c r="L308" s="1"/>
      <c r="M308" s="1"/>
    </row>
    <row r="309" spans="1:13" ht="18.75" x14ac:dyDescent="0.3">
      <c r="A309" s="1"/>
      <c r="B309" s="1"/>
      <c r="C309" s="1"/>
      <c r="D309" s="1"/>
      <c r="E309" s="1"/>
      <c r="F309" s="12"/>
      <c r="G309" s="1"/>
      <c r="H309" s="1"/>
      <c r="I309" s="1"/>
      <c r="J309" s="1"/>
      <c r="K309" s="1"/>
      <c r="L309" s="1"/>
      <c r="M309" s="1"/>
    </row>
    <row r="310" spans="1:13" ht="18.75" x14ac:dyDescent="0.3">
      <c r="A310" s="1"/>
      <c r="B310" s="1"/>
      <c r="C310" s="1"/>
      <c r="D310" s="1"/>
      <c r="E310" s="1"/>
      <c r="F310" s="12"/>
      <c r="G310" s="1"/>
      <c r="H310" s="1"/>
      <c r="I310" s="1"/>
      <c r="J310" s="1"/>
      <c r="K310" s="1"/>
      <c r="L310" s="1"/>
      <c r="M310" s="1"/>
    </row>
    <row r="311" spans="1:13" ht="18.75" x14ac:dyDescent="0.3">
      <c r="A311" s="1"/>
      <c r="B311" s="1"/>
      <c r="C311" s="1"/>
      <c r="D311" s="1"/>
      <c r="E311" s="1"/>
      <c r="F311" s="12"/>
      <c r="G311" s="1"/>
      <c r="H311" s="1"/>
      <c r="I311" s="1"/>
      <c r="J311" s="1"/>
      <c r="K311" s="1"/>
      <c r="L311" s="1"/>
      <c r="M311" s="1"/>
    </row>
    <row r="312" spans="1:13" ht="18.75" x14ac:dyDescent="0.3">
      <c r="A312" s="1"/>
      <c r="B312" s="1"/>
      <c r="C312" s="1"/>
      <c r="D312" s="1"/>
      <c r="E312" s="1"/>
      <c r="F312" s="12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2"/>
      <c r="G313" s="1"/>
      <c r="H313" s="1"/>
      <c r="I313" s="1"/>
      <c r="J313" s="1"/>
      <c r="K313" s="1"/>
      <c r="L313" s="1"/>
      <c r="M313" s="1"/>
    </row>
    <row r="314" spans="1:13" ht="18.75" x14ac:dyDescent="0.3">
      <c r="A314" s="1"/>
      <c r="B314" s="1"/>
      <c r="C314" s="1"/>
      <c r="D314" s="1"/>
      <c r="E314" s="1"/>
      <c r="F314" s="12"/>
      <c r="G314" s="1"/>
      <c r="H314" s="1"/>
      <c r="I314" s="1"/>
      <c r="J314" s="1"/>
      <c r="K314" s="1"/>
      <c r="L314" s="1"/>
      <c r="M314" s="1"/>
    </row>
    <row r="315" spans="1:13" ht="18.75" x14ac:dyDescent="0.3">
      <c r="A315" s="1"/>
      <c r="B315" s="1"/>
      <c r="C315" s="1"/>
      <c r="D315" s="1"/>
      <c r="E315" s="1"/>
      <c r="F315" s="12"/>
      <c r="G315" s="1"/>
      <c r="H315" s="1"/>
      <c r="I315" s="1"/>
      <c r="J315" s="1"/>
      <c r="K315" s="1"/>
      <c r="L315" s="1"/>
      <c r="M315" s="1"/>
    </row>
  </sheetData>
  <mergeCells count="168">
    <mergeCell ref="D61:D63"/>
    <mergeCell ref="A58:A60"/>
    <mergeCell ref="B58:B60"/>
    <mergeCell ref="C58:C60"/>
    <mergeCell ref="D58:D60"/>
    <mergeCell ref="E31:E33"/>
    <mergeCell ref="I55:I57"/>
    <mergeCell ref="D55:D57"/>
    <mergeCell ref="A67:A69"/>
    <mergeCell ref="B67:B69"/>
    <mergeCell ref="C67:C69"/>
    <mergeCell ref="D67:D69"/>
    <mergeCell ref="E38:E40"/>
    <mergeCell ref="A64:A66"/>
    <mergeCell ref="B64:B66"/>
    <mergeCell ref="C64:C66"/>
    <mergeCell ref="D64:D66"/>
    <mergeCell ref="A61:A63"/>
    <mergeCell ref="B61:B63"/>
    <mergeCell ref="C61:C63"/>
    <mergeCell ref="A55:A57"/>
    <mergeCell ref="B55:B57"/>
    <mergeCell ref="C55:C57"/>
    <mergeCell ref="A47:A50"/>
    <mergeCell ref="A1:I2"/>
    <mergeCell ref="A3:A4"/>
    <mergeCell ref="B3:B4"/>
    <mergeCell ref="C3:E3"/>
    <mergeCell ref="F3:I3"/>
    <mergeCell ref="D43:D45"/>
    <mergeCell ref="A43:A45"/>
    <mergeCell ref="B43:B45"/>
    <mergeCell ref="C43:C45"/>
    <mergeCell ref="B38:B40"/>
    <mergeCell ref="A38:A40"/>
    <mergeCell ref="C38:C40"/>
    <mergeCell ref="D38:D40"/>
    <mergeCell ref="A23:A25"/>
    <mergeCell ref="B23:B25"/>
    <mergeCell ref="C23:C25"/>
    <mergeCell ref="D23:D25"/>
    <mergeCell ref="B26:B28"/>
    <mergeCell ref="C26:C28"/>
    <mergeCell ref="A17:A19"/>
    <mergeCell ref="B17:B19"/>
    <mergeCell ref="C17:C19"/>
    <mergeCell ref="D17:D19"/>
    <mergeCell ref="D20:D22"/>
    <mergeCell ref="D26:D28"/>
    <mergeCell ref="A26:A28"/>
    <mergeCell ref="B31:B33"/>
    <mergeCell ref="A31:A33"/>
    <mergeCell ref="C31:C33"/>
    <mergeCell ref="D31:D33"/>
    <mergeCell ref="F43:F45"/>
    <mergeCell ref="F52:F54"/>
    <mergeCell ref="E20:E22"/>
    <mergeCell ref="B47:B50"/>
    <mergeCell ref="A51:A54"/>
    <mergeCell ref="B51:B54"/>
    <mergeCell ref="C51:C54"/>
    <mergeCell ref="D51:D54"/>
    <mergeCell ref="B35:B37"/>
    <mergeCell ref="C35:C37"/>
    <mergeCell ref="D35:D37"/>
    <mergeCell ref="E48:E51"/>
    <mergeCell ref="C47:C50"/>
    <mergeCell ref="D47:D50"/>
    <mergeCell ref="E52:E54"/>
    <mergeCell ref="E8:E10"/>
    <mergeCell ref="E11:E13"/>
    <mergeCell ref="E14:E16"/>
    <mergeCell ref="E17:E19"/>
    <mergeCell ref="E74:F74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A35:A37"/>
    <mergeCell ref="E67:E69"/>
    <mergeCell ref="E64:E66"/>
    <mergeCell ref="E61:E63"/>
    <mergeCell ref="G14:G16"/>
    <mergeCell ref="H14:H16"/>
    <mergeCell ref="F17:F19"/>
    <mergeCell ref="G17:G19"/>
    <mergeCell ref="H17:H19"/>
    <mergeCell ref="G8:G10"/>
    <mergeCell ref="H8:H10"/>
    <mergeCell ref="F11:F13"/>
    <mergeCell ref="G11:G13"/>
    <mergeCell ref="H11:H13"/>
    <mergeCell ref="F8:F10"/>
    <mergeCell ref="F14:F16"/>
    <mergeCell ref="H38:H40"/>
    <mergeCell ref="G26:G28"/>
    <mergeCell ref="H26:H28"/>
    <mergeCell ref="F31:F33"/>
    <mergeCell ref="G31:G33"/>
    <mergeCell ref="H31:H33"/>
    <mergeCell ref="G20:G22"/>
    <mergeCell ref="H20:H22"/>
    <mergeCell ref="F23:F25"/>
    <mergeCell ref="G23:G25"/>
    <mergeCell ref="H23:H25"/>
    <mergeCell ref="F20:F22"/>
    <mergeCell ref="F26:F28"/>
    <mergeCell ref="F35:F37"/>
    <mergeCell ref="E59:E60"/>
    <mergeCell ref="F64:F66"/>
    <mergeCell ref="G64:G66"/>
    <mergeCell ref="H64:H66"/>
    <mergeCell ref="F67:F69"/>
    <mergeCell ref="G67:G69"/>
    <mergeCell ref="H67:H69"/>
    <mergeCell ref="F59:F60"/>
    <mergeCell ref="G59:G60"/>
    <mergeCell ref="H59:H60"/>
    <mergeCell ref="F61:F63"/>
    <mergeCell ref="G61:G63"/>
    <mergeCell ref="H61:H63"/>
    <mergeCell ref="I8:I10"/>
    <mergeCell ref="I11:I13"/>
    <mergeCell ref="I14:I16"/>
    <mergeCell ref="I17:I19"/>
    <mergeCell ref="I20:I22"/>
    <mergeCell ref="E55:E57"/>
    <mergeCell ref="E43:E45"/>
    <mergeCell ref="E35:E37"/>
    <mergeCell ref="E26:E28"/>
    <mergeCell ref="E23:E25"/>
    <mergeCell ref="G52:G54"/>
    <mergeCell ref="H52:H54"/>
    <mergeCell ref="F55:F57"/>
    <mergeCell ref="G55:G57"/>
    <mergeCell ref="H55:H57"/>
    <mergeCell ref="G43:G45"/>
    <mergeCell ref="H43:H45"/>
    <mergeCell ref="F47:F51"/>
    <mergeCell ref="G47:G51"/>
    <mergeCell ref="H47:H51"/>
    <mergeCell ref="G35:G37"/>
    <mergeCell ref="H35:H37"/>
    <mergeCell ref="F38:F40"/>
    <mergeCell ref="G38:G40"/>
    <mergeCell ref="I61:I63"/>
    <mergeCell ref="I64:I66"/>
    <mergeCell ref="I67:I69"/>
    <mergeCell ref="I43:I45"/>
    <mergeCell ref="I47:I51"/>
    <mergeCell ref="I52:I54"/>
    <mergeCell ref="I59:I60"/>
    <mergeCell ref="I23:I25"/>
    <mergeCell ref="I26:I28"/>
    <mergeCell ref="I31:I33"/>
    <mergeCell ref="I35:I37"/>
    <mergeCell ref="I38:I40"/>
  </mergeCells>
  <phoneticPr fontId="11" type="noConversion"/>
  <pageMargins left="0.39370078740157483" right="0" top="0.59055118110236227" bottom="0.59055118110236227" header="0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2"/>
  <sheetViews>
    <sheetView topLeftCell="A4" workbookViewId="0">
      <selection activeCell="H14" sqref="H14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3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111" t="s">
        <v>145</v>
      </c>
      <c r="B1" s="111"/>
      <c r="C1" s="111"/>
      <c r="D1" s="111"/>
      <c r="E1" s="111"/>
      <c r="F1" s="111"/>
      <c r="G1" s="111"/>
      <c r="H1" s="111"/>
      <c r="I1" s="111"/>
      <c r="J1" s="2"/>
      <c r="K1" s="2"/>
      <c r="L1" s="2"/>
      <c r="M1" s="1"/>
    </row>
    <row r="2" spans="1:13" ht="44.25" customHeight="1" x14ac:dyDescent="0.3">
      <c r="A2" s="111"/>
      <c r="B2" s="111"/>
      <c r="C2" s="111"/>
      <c r="D2" s="111"/>
      <c r="E2" s="111"/>
      <c r="F2" s="111"/>
      <c r="G2" s="111"/>
      <c r="H2" s="111"/>
      <c r="I2" s="111"/>
      <c r="J2" s="2"/>
      <c r="K2" s="2"/>
      <c r="L2" s="2"/>
      <c r="M2" s="1"/>
    </row>
    <row r="3" spans="1:13" ht="37.5" customHeight="1" x14ac:dyDescent="0.3">
      <c r="A3" s="117" t="s">
        <v>2</v>
      </c>
      <c r="B3" s="118" t="s">
        <v>0</v>
      </c>
      <c r="C3" s="123" t="s">
        <v>52</v>
      </c>
      <c r="D3" s="118" t="s">
        <v>1</v>
      </c>
      <c r="E3" s="118"/>
      <c r="F3" s="118"/>
      <c r="G3" s="134" t="s">
        <v>136</v>
      </c>
      <c r="H3" s="135"/>
      <c r="I3" s="135"/>
      <c r="J3" s="2"/>
      <c r="K3" s="2"/>
      <c r="L3" s="2"/>
      <c r="M3" s="1"/>
    </row>
    <row r="4" spans="1:13" ht="78" customHeight="1" x14ac:dyDescent="0.3">
      <c r="A4" s="117"/>
      <c r="B4" s="118"/>
      <c r="C4" s="124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3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3" ht="18.75" customHeight="1" thickBot="1" x14ac:dyDescent="0.35">
      <c r="A6" s="128" t="s">
        <v>25</v>
      </c>
      <c r="B6" s="125" t="s">
        <v>92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G7+G8+G10+G9</f>
        <v>16223755.609999999</v>
      </c>
      <c r="H6" s="39">
        <f>H7+H8+H10+H9</f>
        <v>15323765.139999999</v>
      </c>
      <c r="I6" s="10">
        <f>H6/G6*100</f>
        <v>94.452637899419145</v>
      </c>
      <c r="J6" s="2"/>
      <c r="K6" s="2"/>
      <c r="L6" s="2"/>
      <c r="M6" s="1"/>
    </row>
    <row r="7" spans="1:13" ht="18.75" customHeight="1" thickBot="1" x14ac:dyDescent="0.35">
      <c r="A7" s="129"/>
      <c r="B7" s="126"/>
      <c r="C7" s="18" t="s">
        <v>54</v>
      </c>
      <c r="D7" s="9"/>
      <c r="E7" s="9" t="s">
        <v>7</v>
      </c>
      <c r="F7" s="9" t="s">
        <v>7</v>
      </c>
      <c r="G7" s="39">
        <f>G12</f>
        <v>1765450</v>
      </c>
      <c r="H7" s="39">
        <f>H12</f>
        <v>1765450</v>
      </c>
      <c r="I7" s="28"/>
      <c r="J7" s="2"/>
      <c r="K7" s="2"/>
      <c r="L7" s="2"/>
      <c r="M7" s="1"/>
    </row>
    <row r="8" spans="1:13" ht="18.75" customHeight="1" thickBot="1" x14ac:dyDescent="0.35">
      <c r="A8" s="129"/>
      <c r="B8" s="126"/>
      <c r="C8" s="18" t="s">
        <v>55</v>
      </c>
      <c r="D8" s="9"/>
      <c r="E8" s="9" t="s">
        <v>7</v>
      </c>
      <c r="F8" s="9" t="s">
        <v>7</v>
      </c>
      <c r="G8" s="39">
        <f>G13+G36</f>
        <v>141623.66999999998</v>
      </c>
      <c r="H8" s="39">
        <f>H13+H36</f>
        <v>141623.66999999998</v>
      </c>
      <c r="I8" s="10">
        <f>H8/G8*100</f>
        <v>100</v>
      </c>
      <c r="J8" s="2"/>
      <c r="K8" s="2"/>
      <c r="L8" s="2"/>
      <c r="M8" s="1"/>
    </row>
    <row r="9" spans="1:13" ht="18.75" customHeight="1" thickBot="1" x14ac:dyDescent="0.35">
      <c r="A9" s="129"/>
      <c r="B9" s="126"/>
      <c r="C9" s="18" t="s">
        <v>56</v>
      </c>
      <c r="D9" s="9"/>
      <c r="E9" s="9" t="s">
        <v>7</v>
      </c>
      <c r="F9" s="9" t="s">
        <v>7</v>
      </c>
      <c r="G9" s="34">
        <f>G14</f>
        <v>11882470.939999999</v>
      </c>
      <c r="H9" s="34">
        <f>H14</f>
        <v>10982480.619999999</v>
      </c>
      <c r="I9" s="10">
        <f>H9/G9*100</f>
        <v>92.42589925492382</v>
      </c>
      <c r="J9" s="2"/>
      <c r="K9" s="2"/>
      <c r="L9" s="2"/>
      <c r="M9" s="1"/>
    </row>
    <row r="10" spans="1:13" ht="22.5" customHeight="1" thickBot="1" x14ac:dyDescent="0.35">
      <c r="A10" s="130"/>
      <c r="B10" s="127"/>
      <c r="C10" s="18" t="s">
        <v>98</v>
      </c>
      <c r="D10" s="9"/>
      <c r="E10" s="9" t="s">
        <v>7</v>
      </c>
      <c r="F10" s="9" t="s">
        <v>7</v>
      </c>
      <c r="G10" s="34">
        <f>G15</f>
        <v>2434211</v>
      </c>
      <c r="H10" s="34">
        <f>H15</f>
        <v>2434210.85</v>
      </c>
      <c r="I10" s="10">
        <f>H10/G10*100</f>
        <v>99.999993837839042</v>
      </c>
      <c r="J10" s="2"/>
      <c r="K10" s="2"/>
      <c r="L10" s="2"/>
      <c r="M10" s="1"/>
    </row>
    <row r="11" spans="1:13" ht="30" customHeight="1" thickBot="1" x14ac:dyDescent="0.35">
      <c r="A11" s="128" t="s">
        <v>26</v>
      </c>
      <c r="B11" s="131" t="s">
        <v>6</v>
      </c>
      <c r="C11" s="17" t="s">
        <v>53</v>
      </c>
      <c r="D11" s="9" t="s">
        <v>7</v>
      </c>
      <c r="E11" s="6" t="s">
        <v>7</v>
      </c>
      <c r="F11" s="8" t="s">
        <v>7</v>
      </c>
      <c r="G11" s="34">
        <f>G12+G13+G15+G14</f>
        <v>16175050.359999999</v>
      </c>
      <c r="H11" s="34">
        <f>H12+H13+H15+H14</f>
        <v>15275059.889999999</v>
      </c>
      <c r="I11" s="10">
        <f>H11/G11*100</f>
        <v>94.435934046761133</v>
      </c>
      <c r="J11" s="2"/>
      <c r="K11" s="2"/>
      <c r="L11" s="2"/>
      <c r="M11" s="1"/>
    </row>
    <row r="12" spans="1:13" ht="19.5" customHeight="1" thickBot="1" x14ac:dyDescent="0.35">
      <c r="A12" s="129"/>
      <c r="B12" s="132"/>
      <c r="C12" s="18" t="s">
        <v>54</v>
      </c>
      <c r="D12" s="9"/>
      <c r="E12" s="9" t="s">
        <v>7</v>
      </c>
      <c r="F12" s="9" t="s">
        <v>7</v>
      </c>
      <c r="G12" s="34">
        <f>G25+G28</f>
        <v>1765450</v>
      </c>
      <c r="H12" s="34">
        <f>H25+H28</f>
        <v>1765450</v>
      </c>
      <c r="I12" s="10"/>
      <c r="J12" s="2"/>
      <c r="K12" s="2"/>
      <c r="L12" s="2"/>
      <c r="M12" s="1"/>
    </row>
    <row r="13" spans="1:13" ht="25.5" customHeight="1" thickBot="1" x14ac:dyDescent="0.35">
      <c r="A13" s="129"/>
      <c r="B13" s="132"/>
      <c r="C13" s="18" t="s">
        <v>55</v>
      </c>
      <c r="D13" s="9"/>
      <c r="E13" s="9" t="s">
        <v>7</v>
      </c>
      <c r="F13" s="9" t="s">
        <v>7</v>
      </c>
      <c r="G13" s="34">
        <f>G26+G29</f>
        <v>92918.42</v>
      </c>
      <c r="H13" s="34">
        <f>H26+H29</f>
        <v>92918.42</v>
      </c>
      <c r="I13" s="10"/>
      <c r="J13" s="2"/>
      <c r="K13" s="2"/>
      <c r="L13" s="2"/>
      <c r="M13" s="1"/>
    </row>
    <row r="14" spans="1:13" ht="25.5" customHeight="1" thickBot="1" x14ac:dyDescent="0.35">
      <c r="A14" s="129"/>
      <c r="B14" s="132"/>
      <c r="C14" s="18" t="s">
        <v>56</v>
      </c>
      <c r="D14" s="9"/>
      <c r="E14" s="9" t="s">
        <v>7</v>
      </c>
      <c r="F14" s="9" t="s">
        <v>7</v>
      </c>
      <c r="G14" s="35">
        <f>G18+G21+G30</f>
        <v>11882470.939999999</v>
      </c>
      <c r="H14" s="35">
        <f>H18+H21+H30</f>
        <v>10982480.619999999</v>
      </c>
      <c r="I14" s="10">
        <f t="shared" ref="I14" si="0">H14/G14*100</f>
        <v>92.42589925492382</v>
      </c>
      <c r="J14" s="2"/>
      <c r="K14" s="2"/>
      <c r="L14" s="2"/>
      <c r="M14" s="1"/>
    </row>
    <row r="15" spans="1:13" ht="21.75" customHeight="1" thickBot="1" x14ac:dyDescent="0.35">
      <c r="A15" s="130"/>
      <c r="B15" s="133"/>
      <c r="C15" s="18" t="s">
        <v>98</v>
      </c>
      <c r="D15" s="9"/>
      <c r="E15" s="9" t="s">
        <v>7</v>
      </c>
      <c r="F15" s="9" t="s">
        <v>7</v>
      </c>
      <c r="G15" s="35">
        <f>G27+G33+G44+G24</f>
        <v>2434211</v>
      </c>
      <c r="H15" s="35">
        <f>H27+H33+H44+H24</f>
        <v>2434210.85</v>
      </c>
      <c r="I15" s="10">
        <f t="shared" ref="I15:I47" si="1">H15/G15*100</f>
        <v>99.999993837839042</v>
      </c>
      <c r="J15" s="2"/>
      <c r="K15" s="2"/>
      <c r="L15" s="2"/>
      <c r="M15" s="1"/>
    </row>
    <row r="16" spans="1:13" ht="4.5" customHeight="1" x14ac:dyDescent="0.3">
      <c r="A16" s="119" t="s">
        <v>27</v>
      </c>
      <c r="B16" s="120" t="s">
        <v>63</v>
      </c>
      <c r="C16" s="33"/>
      <c r="D16" s="121">
        <v>920</v>
      </c>
      <c r="E16" s="122" t="s">
        <v>9</v>
      </c>
      <c r="F16" s="23"/>
      <c r="G16" s="36"/>
      <c r="H16" s="36"/>
      <c r="I16" s="10"/>
      <c r="J16" s="2"/>
      <c r="K16" s="2"/>
      <c r="L16" s="2"/>
      <c r="M16" s="1"/>
    </row>
    <row r="17" spans="1:13" ht="19.5" x14ac:dyDescent="0.3">
      <c r="A17" s="119"/>
      <c r="B17" s="120"/>
      <c r="C17" s="33"/>
      <c r="D17" s="121"/>
      <c r="E17" s="122"/>
      <c r="F17" s="24"/>
      <c r="G17" s="36"/>
      <c r="H17" s="36"/>
      <c r="I17" s="10"/>
      <c r="J17" s="2"/>
      <c r="K17" s="2"/>
      <c r="L17" s="2"/>
      <c r="M17" s="1"/>
    </row>
    <row r="18" spans="1:13" ht="39.75" customHeight="1" thickBot="1" x14ac:dyDescent="0.35">
      <c r="A18" s="119"/>
      <c r="B18" s="120"/>
      <c r="C18" s="18" t="s">
        <v>56</v>
      </c>
      <c r="D18" s="121"/>
      <c r="E18" s="122"/>
      <c r="F18" s="32" t="s">
        <v>64</v>
      </c>
      <c r="G18" s="36">
        <v>11590000</v>
      </c>
      <c r="H18" s="36">
        <v>10690009.68</v>
      </c>
      <c r="I18" s="10">
        <f>H18/G18*100</f>
        <v>92.234768593615186</v>
      </c>
      <c r="J18" s="2"/>
      <c r="K18" s="2"/>
      <c r="L18" s="2"/>
      <c r="M18" s="1"/>
    </row>
    <row r="19" spans="1:13" ht="9.75" customHeight="1" x14ac:dyDescent="0.3">
      <c r="A19" s="119" t="s">
        <v>48</v>
      </c>
      <c r="B19" s="136" t="s">
        <v>65</v>
      </c>
      <c r="C19" s="31"/>
      <c r="D19" s="121">
        <v>920</v>
      </c>
      <c r="E19" s="122" t="s">
        <v>10</v>
      </c>
      <c r="F19" s="23"/>
      <c r="G19" s="36"/>
      <c r="H19" s="36"/>
      <c r="I19" s="10"/>
      <c r="J19" s="2"/>
      <c r="K19" s="2"/>
      <c r="L19" s="2"/>
      <c r="M19" s="1"/>
    </row>
    <row r="20" spans="1:13" ht="19.5" x14ac:dyDescent="0.3">
      <c r="A20" s="119"/>
      <c r="B20" s="136"/>
      <c r="C20" s="31"/>
      <c r="D20" s="121"/>
      <c r="E20" s="122"/>
      <c r="F20" s="24"/>
      <c r="G20" s="36"/>
      <c r="H20" s="36"/>
      <c r="I20" s="10"/>
      <c r="J20" s="2"/>
      <c r="K20" s="2"/>
      <c r="L20" s="2"/>
      <c r="M20" s="1"/>
    </row>
    <row r="21" spans="1:13" ht="26.25" customHeight="1" thickBot="1" x14ac:dyDescent="0.35">
      <c r="A21" s="119"/>
      <c r="B21" s="136"/>
      <c r="C21" s="18" t="s">
        <v>56</v>
      </c>
      <c r="D21" s="121"/>
      <c r="E21" s="122"/>
      <c r="F21" s="32" t="s">
        <v>66</v>
      </c>
      <c r="G21" s="36">
        <v>208700.76</v>
      </c>
      <c r="H21" s="36">
        <v>208700.76</v>
      </c>
      <c r="I21" s="10">
        <f>H21/G21*100</f>
        <v>100</v>
      </c>
      <c r="J21" s="2"/>
      <c r="K21" s="2"/>
      <c r="L21" s="2"/>
      <c r="M21" s="1"/>
    </row>
    <row r="22" spans="1:13" ht="26.25" customHeight="1" thickBot="1" x14ac:dyDescent="0.35">
      <c r="A22" s="128"/>
      <c r="B22" s="118" t="s">
        <v>67</v>
      </c>
      <c r="C22" s="18" t="s">
        <v>54</v>
      </c>
      <c r="D22" s="121">
        <v>920</v>
      </c>
      <c r="E22" s="122" t="s">
        <v>10</v>
      </c>
      <c r="F22" s="24"/>
      <c r="G22" s="36"/>
      <c r="H22" s="36"/>
      <c r="I22" s="10"/>
      <c r="J22" s="2"/>
      <c r="K22" s="2"/>
      <c r="L22" s="2"/>
      <c r="M22" s="1"/>
    </row>
    <row r="23" spans="1:13" ht="26.25" customHeight="1" thickBot="1" x14ac:dyDescent="0.35">
      <c r="A23" s="129"/>
      <c r="B23" s="118"/>
      <c r="C23" s="18" t="s">
        <v>55</v>
      </c>
      <c r="D23" s="121"/>
      <c r="E23" s="122"/>
      <c r="F23" s="24"/>
      <c r="G23" s="36"/>
      <c r="H23" s="36"/>
      <c r="I23" s="10"/>
      <c r="J23" s="2"/>
      <c r="K23" s="2"/>
      <c r="L23" s="2"/>
      <c r="M23" s="1"/>
    </row>
    <row r="24" spans="1:13" ht="26.25" customHeight="1" thickBot="1" x14ac:dyDescent="0.35">
      <c r="A24" s="130"/>
      <c r="B24" s="118"/>
      <c r="C24" s="18" t="s">
        <v>98</v>
      </c>
      <c r="D24" s="121"/>
      <c r="E24" s="122"/>
      <c r="F24" s="24" t="s">
        <v>68</v>
      </c>
      <c r="G24" s="36">
        <v>451394</v>
      </c>
      <c r="H24" s="36">
        <v>451393.85</v>
      </c>
      <c r="I24" s="10">
        <f t="shared" ref="I24:I30" si="2">H24/G24*100</f>
        <v>99.999966769607028</v>
      </c>
      <c r="J24" s="2"/>
      <c r="K24" s="2"/>
      <c r="L24" s="2"/>
      <c r="M24" s="1"/>
    </row>
    <row r="25" spans="1:13" ht="26.25" customHeight="1" thickBot="1" x14ac:dyDescent="0.35">
      <c r="A25" s="119" t="s">
        <v>28</v>
      </c>
      <c r="B25" s="140" t="s">
        <v>137</v>
      </c>
      <c r="C25" s="18" t="s">
        <v>54</v>
      </c>
      <c r="D25" s="121">
        <v>920</v>
      </c>
      <c r="E25" s="122" t="s">
        <v>10</v>
      </c>
      <c r="F25" s="23"/>
      <c r="G25" s="36">
        <v>1765450</v>
      </c>
      <c r="H25" s="36">
        <v>1765450</v>
      </c>
      <c r="I25" s="10">
        <f t="shared" si="2"/>
        <v>100</v>
      </c>
      <c r="J25" s="2"/>
      <c r="K25" s="2"/>
      <c r="L25" s="2"/>
      <c r="M25" s="1"/>
    </row>
    <row r="26" spans="1:13" ht="26.25" customHeight="1" thickBot="1" x14ac:dyDescent="0.35">
      <c r="A26" s="119"/>
      <c r="B26" s="141"/>
      <c r="C26" s="18" t="s">
        <v>55</v>
      </c>
      <c r="D26" s="121"/>
      <c r="E26" s="122"/>
      <c r="F26" s="24"/>
      <c r="G26" s="36">
        <v>92918.42</v>
      </c>
      <c r="H26" s="36">
        <v>92918.42</v>
      </c>
      <c r="I26" s="10">
        <f t="shared" si="2"/>
        <v>100</v>
      </c>
      <c r="J26" s="2"/>
      <c r="K26" s="2"/>
      <c r="L26" s="2"/>
      <c r="M26" s="1"/>
    </row>
    <row r="27" spans="1:13" ht="26.25" customHeight="1" thickBot="1" x14ac:dyDescent="0.35">
      <c r="A27" s="119"/>
      <c r="B27" s="142"/>
      <c r="C27" s="18" t="s">
        <v>98</v>
      </c>
      <c r="D27" s="121"/>
      <c r="E27" s="122"/>
      <c r="F27" s="43" t="s">
        <v>129</v>
      </c>
      <c r="G27" s="36">
        <v>345973</v>
      </c>
      <c r="H27" s="36">
        <v>345973</v>
      </c>
      <c r="I27" s="10">
        <f t="shared" si="2"/>
        <v>100</v>
      </c>
      <c r="J27" s="2"/>
      <c r="K27" s="2"/>
      <c r="L27" s="2"/>
      <c r="M27" s="1"/>
    </row>
    <row r="28" spans="1:13" ht="26.25" customHeight="1" thickBot="1" x14ac:dyDescent="0.35">
      <c r="A28" s="128" t="s">
        <v>49</v>
      </c>
      <c r="B28" s="137" t="s">
        <v>143</v>
      </c>
      <c r="C28" s="18" t="s">
        <v>54</v>
      </c>
      <c r="D28" s="121">
        <v>920</v>
      </c>
      <c r="E28" s="122" t="s">
        <v>10</v>
      </c>
      <c r="F28" s="24"/>
      <c r="G28" s="36"/>
      <c r="H28" s="36"/>
      <c r="I28" s="10"/>
      <c r="J28" s="2"/>
      <c r="K28" s="2"/>
      <c r="L28" s="2"/>
      <c r="M28" s="1"/>
    </row>
    <row r="29" spans="1:13" ht="26.25" customHeight="1" thickBot="1" x14ac:dyDescent="0.35">
      <c r="A29" s="129"/>
      <c r="B29" s="138"/>
      <c r="C29" s="18" t="s">
        <v>55</v>
      </c>
      <c r="D29" s="121"/>
      <c r="E29" s="122"/>
      <c r="F29" s="24"/>
      <c r="G29" s="36"/>
      <c r="H29" s="36"/>
      <c r="I29" s="10"/>
      <c r="J29" s="2"/>
      <c r="K29" s="2"/>
      <c r="L29" s="2"/>
      <c r="M29" s="1"/>
    </row>
    <row r="30" spans="1:13" ht="26.25" customHeight="1" thickBot="1" x14ac:dyDescent="0.35">
      <c r="A30" s="129"/>
      <c r="B30" s="138"/>
      <c r="C30" s="18" t="s">
        <v>56</v>
      </c>
      <c r="D30" s="121"/>
      <c r="E30" s="122"/>
      <c r="F30" s="43" t="s">
        <v>142</v>
      </c>
      <c r="G30" s="36">
        <v>83770.179999999993</v>
      </c>
      <c r="H30" s="36">
        <v>83770.179999999993</v>
      </c>
      <c r="I30" s="10">
        <f t="shared" si="2"/>
        <v>100</v>
      </c>
      <c r="J30" s="2"/>
      <c r="K30" s="2"/>
      <c r="L30" s="2"/>
      <c r="M30" s="1"/>
    </row>
    <row r="31" spans="1:13" ht="25.5" customHeight="1" x14ac:dyDescent="0.3">
      <c r="A31" s="119" t="s">
        <v>29</v>
      </c>
      <c r="B31" s="137" t="s">
        <v>99</v>
      </c>
      <c r="C31" s="31"/>
      <c r="D31" s="121">
        <v>920</v>
      </c>
      <c r="E31" s="122" t="s">
        <v>8</v>
      </c>
      <c r="F31" s="23"/>
      <c r="G31" s="36"/>
      <c r="H31" s="36"/>
      <c r="I31" s="10"/>
      <c r="J31" s="2"/>
      <c r="K31" s="2"/>
      <c r="L31" s="2"/>
      <c r="M31" s="1"/>
    </row>
    <row r="32" spans="1:13" ht="20.25" thickBot="1" x14ac:dyDescent="0.35">
      <c r="A32" s="119"/>
      <c r="B32" s="138"/>
      <c r="C32" s="18" t="s">
        <v>55</v>
      </c>
      <c r="D32" s="121"/>
      <c r="E32" s="122"/>
      <c r="F32" s="24"/>
      <c r="G32" s="36"/>
      <c r="H32" s="36"/>
      <c r="I32" s="10"/>
      <c r="J32" s="2"/>
      <c r="K32" s="2"/>
      <c r="L32" s="2"/>
      <c r="M32" s="1"/>
    </row>
    <row r="33" spans="1:13" ht="29.25" customHeight="1" thickBot="1" x14ac:dyDescent="0.35">
      <c r="A33" s="119"/>
      <c r="B33" s="139"/>
      <c r="C33" s="18" t="s">
        <v>98</v>
      </c>
      <c r="D33" s="121"/>
      <c r="E33" s="122"/>
      <c r="F33" s="32" t="s">
        <v>73</v>
      </c>
      <c r="G33" s="36">
        <v>1589844</v>
      </c>
      <c r="H33" s="36">
        <v>1589844</v>
      </c>
      <c r="I33" s="10">
        <f t="shared" ref="I33:I36" si="3">H33/G33*100</f>
        <v>100</v>
      </c>
      <c r="J33" s="2"/>
      <c r="K33" s="2"/>
      <c r="L33" s="2"/>
      <c r="M33" s="1"/>
    </row>
    <row r="34" spans="1:13" ht="24.75" customHeight="1" thickBot="1" x14ac:dyDescent="0.35">
      <c r="A34" s="128" t="s">
        <v>50</v>
      </c>
      <c r="B34" s="131" t="s">
        <v>18</v>
      </c>
      <c r="C34" s="17" t="s">
        <v>53</v>
      </c>
      <c r="D34" s="121"/>
      <c r="E34" s="122"/>
      <c r="F34" s="23"/>
      <c r="G34" s="36">
        <f>G35+G36+G37</f>
        <v>48705.25</v>
      </c>
      <c r="H34" s="36">
        <f>H35+H36+H37</f>
        <v>48705.25</v>
      </c>
      <c r="I34" s="10">
        <f t="shared" si="3"/>
        <v>100</v>
      </c>
      <c r="J34" s="2"/>
      <c r="K34" s="2"/>
      <c r="L34" s="2"/>
      <c r="M34" s="1"/>
    </row>
    <row r="35" spans="1:13" ht="20.25" thickBot="1" x14ac:dyDescent="0.35">
      <c r="A35" s="129"/>
      <c r="B35" s="132"/>
      <c r="C35" s="18" t="s">
        <v>54</v>
      </c>
      <c r="D35" s="121"/>
      <c r="E35" s="122"/>
      <c r="F35" s="24"/>
      <c r="G35" s="36"/>
      <c r="H35" s="36"/>
      <c r="I35" s="10"/>
      <c r="J35" s="2"/>
      <c r="K35" s="2"/>
      <c r="L35" s="2"/>
      <c r="M35" s="1"/>
    </row>
    <row r="36" spans="1:13" ht="20.25" thickBot="1" x14ac:dyDescent="0.35">
      <c r="A36" s="129"/>
      <c r="B36" s="132"/>
      <c r="C36" s="18" t="s">
        <v>55</v>
      </c>
      <c r="D36" s="121"/>
      <c r="E36" s="122"/>
      <c r="F36" s="32"/>
      <c r="G36" s="36">
        <f>G40+G47</f>
        <v>48705.25</v>
      </c>
      <c r="H36" s="36">
        <f>H40+H47</f>
        <v>48705.25</v>
      </c>
      <c r="I36" s="10">
        <f t="shared" si="3"/>
        <v>100</v>
      </c>
      <c r="J36" s="2"/>
      <c r="K36" s="2"/>
      <c r="L36" s="2"/>
      <c r="M36" s="1"/>
    </row>
    <row r="37" spans="1:13" ht="20.25" thickBot="1" x14ac:dyDescent="0.35">
      <c r="A37" s="130"/>
      <c r="B37" s="133"/>
      <c r="C37" s="18" t="s">
        <v>56</v>
      </c>
      <c r="D37" s="6">
        <v>920</v>
      </c>
      <c r="E37" s="7" t="s">
        <v>7</v>
      </c>
      <c r="F37" s="7" t="s">
        <v>7</v>
      </c>
      <c r="G37" s="35"/>
      <c r="H37" s="35"/>
      <c r="I37" s="10"/>
      <c r="J37" s="2"/>
      <c r="K37" s="2"/>
      <c r="L37" s="2"/>
      <c r="M37" s="1"/>
    </row>
    <row r="38" spans="1:13" ht="2.25" customHeight="1" x14ac:dyDescent="0.3">
      <c r="A38" s="128" t="s">
        <v>51</v>
      </c>
      <c r="B38" s="144" t="s">
        <v>81</v>
      </c>
      <c r="C38" s="20"/>
      <c r="D38" s="121">
        <v>920</v>
      </c>
      <c r="E38" s="122" t="s">
        <v>19</v>
      </c>
      <c r="F38" s="23"/>
      <c r="G38" s="36"/>
      <c r="H38" s="36"/>
      <c r="I38" s="10"/>
      <c r="J38" s="2"/>
      <c r="K38" s="2"/>
      <c r="L38" s="2"/>
      <c r="M38" s="1"/>
    </row>
    <row r="39" spans="1:13" ht="19.5" x14ac:dyDescent="0.3">
      <c r="A39" s="129"/>
      <c r="B39" s="145"/>
      <c r="C39" s="21"/>
      <c r="D39" s="121"/>
      <c r="E39" s="122"/>
      <c r="F39" s="24"/>
      <c r="G39" s="36"/>
      <c r="H39" s="36"/>
      <c r="I39" s="10"/>
      <c r="J39" s="2"/>
      <c r="K39" s="2"/>
      <c r="L39" s="2"/>
      <c r="M39" s="1"/>
    </row>
    <row r="40" spans="1:13" ht="39.75" customHeight="1" thickBot="1" x14ac:dyDescent="0.35">
      <c r="A40" s="129"/>
      <c r="B40" s="145"/>
      <c r="C40" s="18" t="s">
        <v>55</v>
      </c>
      <c r="D40" s="121"/>
      <c r="E40" s="122"/>
      <c r="F40" s="32" t="s">
        <v>82</v>
      </c>
      <c r="G40" s="44">
        <v>40967.980000000003</v>
      </c>
      <c r="H40" s="36">
        <v>40967.980000000003</v>
      </c>
      <c r="I40" s="10">
        <f t="shared" si="1"/>
        <v>100</v>
      </c>
      <c r="J40" s="2"/>
      <c r="K40" s="2"/>
      <c r="L40" s="2"/>
      <c r="M40" s="1"/>
    </row>
    <row r="41" spans="1:13" ht="20.25" customHeight="1" x14ac:dyDescent="0.3">
      <c r="A41" s="130"/>
      <c r="B41" s="146"/>
      <c r="C41" s="22"/>
      <c r="D41" s="28"/>
      <c r="E41" s="29"/>
      <c r="F41" s="25"/>
      <c r="G41" s="36"/>
      <c r="H41" s="36"/>
      <c r="I41" s="10"/>
      <c r="J41" s="2"/>
      <c r="K41" s="2"/>
      <c r="L41" s="2"/>
      <c r="M41" s="1"/>
    </row>
    <row r="42" spans="1:13" ht="20.25" customHeight="1" x14ac:dyDescent="0.3">
      <c r="A42" s="128" t="s">
        <v>130</v>
      </c>
      <c r="B42" s="118" t="s">
        <v>22</v>
      </c>
      <c r="C42" s="22"/>
      <c r="D42" s="148">
        <v>920</v>
      </c>
      <c r="E42" s="151" t="s">
        <v>20</v>
      </c>
      <c r="F42" s="86"/>
      <c r="G42" s="36"/>
      <c r="H42" s="36"/>
      <c r="I42" s="10"/>
      <c r="J42" s="2"/>
      <c r="K42" s="2"/>
      <c r="L42" s="2"/>
      <c r="M42" s="1"/>
    </row>
    <row r="43" spans="1:13" ht="20.25" customHeight="1" x14ac:dyDescent="0.3">
      <c r="A43" s="129"/>
      <c r="B43" s="118"/>
      <c r="C43" s="22"/>
      <c r="D43" s="149"/>
      <c r="E43" s="152"/>
      <c r="F43" s="86"/>
      <c r="G43" s="36"/>
      <c r="H43" s="36"/>
      <c r="I43" s="10"/>
      <c r="J43" s="2"/>
      <c r="K43" s="2"/>
      <c r="L43" s="2"/>
      <c r="M43" s="1"/>
    </row>
    <row r="44" spans="1:13" ht="20.25" customHeight="1" thickBot="1" x14ac:dyDescent="0.35">
      <c r="A44" s="130"/>
      <c r="B44" s="118"/>
      <c r="C44" s="18" t="s">
        <v>98</v>
      </c>
      <c r="D44" s="150"/>
      <c r="E44" s="153"/>
      <c r="F44" s="86" t="s">
        <v>23</v>
      </c>
      <c r="G44" s="36">
        <v>47000</v>
      </c>
      <c r="H44" s="36">
        <v>47000</v>
      </c>
      <c r="I44" s="10">
        <f t="shared" si="1"/>
        <v>100</v>
      </c>
      <c r="J44" s="2"/>
      <c r="K44" s="2"/>
      <c r="L44" s="2"/>
      <c r="M44" s="1"/>
    </row>
    <row r="45" spans="1:13" ht="27.75" customHeight="1" x14ac:dyDescent="0.3">
      <c r="A45" s="119" t="s">
        <v>131</v>
      </c>
      <c r="B45" s="143" t="s">
        <v>85</v>
      </c>
      <c r="C45" s="38"/>
      <c r="D45" s="121">
        <v>920</v>
      </c>
      <c r="E45" s="122" t="s">
        <v>20</v>
      </c>
      <c r="F45" s="23"/>
      <c r="G45" s="36"/>
      <c r="H45" s="36"/>
      <c r="I45" s="10"/>
      <c r="J45" s="2"/>
      <c r="K45" s="2"/>
      <c r="L45" s="2"/>
      <c r="M45" s="1"/>
    </row>
    <row r="46" spans="1:13" ht="25.5" customHeight="1" x14ac:dyDescent="0.3">
      <c r="A46" s="119"/>
      <c r="B46" s="143"/>
      <c r="C46" s="38"/>
      <c r="D46" s="121"/>
      <c r="E46" s="122"/>
      <c r="F46" s="24"/>
      <c r="G46" s="36"/>
      <c r="H46" s="36"/>
      <c r="I46" s="10"/>
      <c r="J46" s="2"/>
      <c r="K46" s="2"/>
      <c r="L46" s="2"/>
      <c r="M46" s="1"/>
    </row>
    <row r="47" spans="1:13" ht="18" customHeight="1" thickBot="1" x14ac:dyDescent="0.35">
      <c r="A47" s="119"/>
      <c r="B47" s="143"/>
      <c r="C47" s="18" t="s">
        <v>55</v>
      </c>
      <c r="D47" s="121"/>
      <c r="E47" s="122"/>
      <c r="F47" s="32" t="s">
        <v>84</v>
      </c>
      <c r="G47" s="36">
        <v>7737.27</v>
      </c>
      <c r="H47" s="36">
        <v>7737.27</v>
      </c>
      <c r="I47" s="10">
        <f t="shared" si="1"/>
        <v>100</v>
      </c>
      <c r="J47" s="2"/>
      <c r="K47" s="2"/>
      <c r="L47" s="2"/>
      <c r="M47" s="1"/>
    </row>
    <row r="48" spans="1:13" ht="18.75" x14ac:dyDescent="0.3">
      <c r="A48" s="2"/>
      <c r="B48" s="2"/>
      <c r="C48" s="2"/>
      <c r="D48" s="3"/>
      <c r="E48" s="5"/>
      <c r="F48" s="5"/>
      <c r="G48" s="11"/>
      <c r="H48" s="2"/>
      <c r="I48" s="2"/>
      <c r="J48" s="2"/>
      <c r="K48" s="2"/>
      <c r="L48" s="2"/>
      <c r="M48" s="1"/>
    </row>
    <row r="49" spans="1:13" ht="18.75" x14ac:dyDescent="0.3">
      <c r="A49" s="2"/>
      <c r="B49" s="2" t="s">
        <v>57</v>
      </c>
      <c r="C49" s="2"/>
      <c r="D49" s="3"/>
      <c r="E49" s="5"/>
      <c r="F49" s="5" t="s">
        <v>59</v>
      </c>
      <c r="G49" s="11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3"/>
      <c r="E50" s="5"/>
      <c r="F50" s="5"/>
      <c r="G50" s="11"/>
      <c r="H50" s="2"/>
      <c r="I50" s="2"/>
      <c r="J50" s="2"/>
      <c r="K50" s="2"/>
      <c r="L50" s="2"/>
      <c r="M50" s="1"/>
    </row>
    <row r="51" spans="1:13" ht="19.5" customHeight="1" x14ac:dyDescent="0.3">
      <c r="A51" s="2"/>
      <c r="B51" s="2" t="s">
        <v>58</v>
      </c>
      <c r="C51" s="2"/>
      <c r="D51" s="3"/>
      <c r="E51" s="5"/>
      <c r="F51" s="147" t="s">
        <v>60</v>
      </c>
      <c r="G51" s="147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3"/>
      <c r="E52" s="5"/>
      <c r="F52" s="5"/>
      <c r="G52" s="11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3"/>
      <c r="E53" s="5"/>
      <c r="F53" s="5"/>
      <c r="G53" s="11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3"/>
      <c r="E54" s="5"/>
      <c r="F54" s="5"/>
      <c r="G54" s="11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3"/>
      <c r="E55" s="5"/>
      <c r="F55" s="5"/>
      <c r="G55" s="11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3"/>
      <c r="E56" s="5"/>
      <c r="F56" s="5"/>
      <c r="G56" s="11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3"/>
      <c r="E57" s="5"/>
      <c r="F57" s="5"/>
      <c r="G57" s="11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3"/>
      <c r="E58" s="5"/>
      <c r="F58" s="5"/>
      <c r="G58" s="11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3"/>
      <c r="E59" s="5"/>
      <c r="F59" s="5"/>
      <c r="G59" s="11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3"/>
      <c r="E60" s="5"/>
      <c r="F60" s="5"/>
      <c r="G60" s="11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3"/>
      <c r="E61" s="5"/>
      <c r="F61" s="5"/>
      <c r="G61" s="11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3"/>
      <c r="E62" s="5"/>
      <c r="F62" s="5"/>
      <c r="G62" s="11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3"/>
      <c r="E63" s="5"/>
      <c r="F63" s="5"/>
      <c r="G63" s="11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3"/>
      <c r="E64" s="5"/>
      <c r="F64" s="5"/>
      <c r="G64" s="11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3"/>
      <c r="E65" s="5"/>
      <c r="F65" s="5"/>
      <c r="G65" s="11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3"/>
      <c r="E66" s="5"/>
      <c r="F66" s="5"/>
      <c r="G66" s="11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3"/>
      <c r="E67" s="5"/>
      <c r="F67" s="5"/>
      <c r="G67" s="11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3"/>
      <c r="E68" s="5"/>
      <c r="F68" s="5"/>
      <c r="G68" s="11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3"/>
      <c r="E69" s="5"/>
      <c r="F69" s="5"/>
      <c r="G69" s="11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3"/>
      <c r="E70" s="5"/>
      <c r="F70" s="5"/>
      <c r="G70" s="11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3"/>
      <c r="E71" s="5"/>
      <c r="F71" s="5"/>
      <c r="G71" s="11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3"/>
      <c r="E72" s="5"/>
      <c r="F72" s="5"/>
      <c r="G72" s="11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3"/>
      <c r="E73" s="5"/>
      <c r="F73" s="5"/>
      <c r="G73" s="11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3"/>
      <c r="E74" s="5"/>
      <c r="F74" s="5"/>
      <c r="G74" s="11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3"/>
      <c r="E75" s="5"/>
      <c r="F75" s="5"/>
      <c r="G75" s="11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3"/>
      <c r="E76" s="5"/>
      <c r="F76" s="5"/>
      <c r="G76" s="11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3"/>
      <c r="E77" s="5"/>
      <c r="F77" s="5"/>
      <c r="G77" s="11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3"/>
      <c r="E78" s="5"/>
      <c r="F78" s="5"/>
      <c r="G78" s="11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3"/>
      <c r="E79" s="5"/>
      <c r="F79" s="5"/>
      <c r="G79" s="11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3"/>
      <c r="E80" s="5"/>
      <c r="F80" s="5"/>
      <c r="G80" s="11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3"/>
      <c r="E81" s="5"/>
      <c r="F81" s="5"/>
      <c r="G81" s="11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3"/>
      <c r="E82" s="5"/>
      <c r="F82" s="5"/>
      <c r="G82" s="11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3"/>
      <c r="E83" s="5"/>
      <c r="F83" s="5"/>
      <c r="G83" s="11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3"/>
      <c r="E84" s="5"/>
      <c r="F84" s="5"/>
      <c r="G84" s="11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3"/>
      <c r="E85" s="5"/>
      <c r="F85" s="5"/>
      <c r="G85" s="11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3"/>
      <c r="E86" s="5"/>
      <c r="F86" s="5"/>
      <c r="G86" s="11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3"/>
      <c r="E87" s="5"/>
      <c r="F87" s="5"/>
      <c r="G87" s="11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3"/>
      <c r="E88" s="5"/>
      <c r="F88" s="5"/>
      <c r="G88" s="11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3"/>
      <c r="E89" s="5"/>
      <c r="F89" s="5"/>
      <c r="G89" s="11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3"/>
      <c r="E90" s="5"/>
      <c r="F90" s="5"/>
      <c r="G90" s="11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3"/>
      <c r="E91" s="5"/>
      <c r="F91" s="5"/>
      <c r="G91" s="11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3"/>
      <c r="E92" s="5"/>
      <c r="F92" s="5"/>
      <c r="G92" s="11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3"/>
      <c r="E93" s="5"/>
      <c r="F93" s="5"/>
      <c r="G93" s="11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3"/>
      <c r="E94" s="5"/>
      <c r="F94" s="5"/>
      <c r="G94" s="11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3"/>
      <c r="E95" s="5"/>
      <c r="F95" s="5"/>
      <c r="G95" s="11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3"/>
      <c r="E96" s="5"/>
      <c r="F96" s="5"/>
      <c r="G96" s="11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3"/>
      <c r="E97" s="5"/>
      <c r="F97" s="5"/>
      <c r="G97" s="11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3"/>
      <c r="E98" s="5"/>
      <c r="F98" s="5"/>
      <c r="G98" s="11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3"/>
      <c r="E99" s="5"/>
      <c r="F99" s="5"/>
      <c r="G99" s="11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3"/>
      <c r="E100" s="5"/>
      <c r="F100" s="5"/>
      <c r="G100" s="11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3"/>
      <c r="E101" s="5"/>
      <c r="F101" s="5"/>
      <c r="G101" s="11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3"/>
      <c r="E102" s="5"/>
      <c r="F102" s="5"/>
      <c r="G102" s="11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3"/>
      <c r="E103" s="5"/>
      <c r="F103" s="5"/>
      <c r="G103" s="11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3"/>
      <c r="E104" s="5"/>
      <c r="F104" s="5"/>
      <c r="G104" s="11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3"/>
      <c r="E105" s="5"/>
      <c r="F105" s="5"/>
      <c r="G105" s="11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3"/>
      <c r="E107" s="5"/>
      <c r="F107" s="5"/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3"/>
      <c r="E109" s="5"/>
      <c r="F109" s="5"/>
      <c r="G109" s="11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5"/>
      <c r="F198" s="5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5"/>
      <c r="F199" s="5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5"/>
      <c r="F200" s="5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5"/>
      <c r="F201" s="5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5"/>
      <c r="F202" s="5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5"/>
      <c r="F203" s="5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3"/>
      <c r="F204" s="3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3"/>
      <c r="F205" s="3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3"/>
      <c r="F206" s="3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3"/>
      <c r="F207" s="3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3"/>
      <c r="F208" s="3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3"/>
      <c r="F209" s="3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3"/>
      <c r="F210" s="3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3"/>
      <c r="F211" s="3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3"/>
      <c r="E212" s="3"/>
      <c r="F212" s="3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3"/>
      <c r="E213" s="3"/>
      <c r="F213" s="3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3"/>
      <c r="E214" s="3"/>
      <c r="F214" s="3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3"/>
      <c r="E215" s="3"/>
      <c r="F215" s="3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3"/>
      <c r="E216" s="3"/>
      <c r="F216" s="3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3"/>
      <c r="E217" s="3"/>
      <c r="F217" s="3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4"/>
      <c r="F218" s="4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4"/>
      <c r="F219" s="4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4"/>
      <c r="F220" s="4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4"/>
      <c r="F221" s="4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4"/>
      <c r="F222" s="4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4"/>
      <c r="F223" s="4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4"/>
      <c r="F224" s="4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4"/>
      <c r="F225" s="4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4"/>
      <c r="F226" s="4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4"/>
      <c r="F227" s="4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4"/>
      <c r="F228" s="4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4"/>
      <c r="F229" s="4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4"/>
      <c r="F230" s="4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4"/>
      <c r="F231" s="4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4"/>
      <c r="F232" s="4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4"/>
      <c r="F233" s="4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4"/>
      <c r="F234" s="4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4"/>
      <c r="F235" s="4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4"/>
      <c r="F236" s="4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4"/>
      <c r="F237" s="4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4"/>
      <c r="F238" s="4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4"/>
      <c r="F239" s="4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4"/>
      <c r="F240" s="4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4"/>
      <c r="F241" s="4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4"/>
      <c r="F242" s="4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4"/>
      <c r="F243" s="4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4"/>
      <c r="F244" s="4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4"/>
      <c r="F245" s="4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4"/>
      <c r="F246" s="4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4"/>
      <c r="F247" s="4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4"/>
      <c r="F248" s="4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4"/>
      <c r="F249" s="4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4"/>
      <c r="F250" s="4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4"/>
      <c r="F251" s="4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4"/>
      <c r="F252" s="4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4"/>
      <c r="F253" s="4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4"/>
      <c r="F254" s="4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4"/>
      <c r="F255" s="4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4"/>
      <c r="F256" s="4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4"/>
      <c r="F257" s="4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4"/>
      <c r="F265" s="4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4"/>
      <c r="F266" s="4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4"/>
      <c r="F267" s="4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4"/>
      <c r="F268" s="4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4"/>
      <c r="E269" s="4"/>
      <c r="F269" s="4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4"/>
      <c r="E270" s="4"/>
      <c r="F270" s="4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4"/>
      <c r="E271" s="4"/>
      <c r="F271" s="4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4"/>
      <c r="E272" s="4"/>
      <c r="F272" s="4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4"/>
      <c r="E273" s="4"/>
      <c r="F273" s="4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4"/>
      <c r="E274" s="4"/>
      <c r="F274" s="4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4"/>
      <c r="E275" s="4"/>
      <c r="F275" s="4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4"/>
      <c r="E277" s="4"/>
      <c r="F277" s="4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4"/>
      <c r="E278" s="4"/>
      <c r="F278" s="4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4"/>
      <c r="E279" s="4"/>
      <c r="F279" s="4"/>
      <c r="G279" s="11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4"/>
      <c r="E280" s="4"/>
      <c r="F280" s="4"/>
      <c r="G280" s="11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4"/>
      <c r="E281" s="4"/>
      <c r="F281" s="4"/>
      <c r="G281" s="11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4"/>
      <c r="E282" s="4"/>
      <c r="F282" s="4"/>
      <c r="G282" s="11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2"/>
      <c r="E283" s="2"/>
      <c r="F283" s="2"/>
      <c r="G283" s="11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2"/>
      <c r="E284" s="2"/>
      <c r="F284" s="2"/>
      <c r="G284" s="11"/>
      <c r="H284" s="2"/>
      <c r="I284" s="2"/>
      <c r="J284" s="2"/>
      <c r="K284" s="2"/>
      <c r="L284" s="2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2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2"/>
      <c r="H286" s="1"/>
      <c r="I286" s="1"/>
      <c r="J286" s="1"/>
      <c r="K286" s="1"/>
      <c r="L286" s="1"/>
      <c r="M286" s="1"/>
    </row>
    <row r="287" spans="1:13" ht="18.75" x14ac:dyDescent="0.3">
      <c r="A287" s="1"/>
      <c r="B287" s="1"/>
      <c r="C287" s="1"/>
      <c r="D287" s="1"/>
      <c r="E287" s="1"/>
      <c r="F287" s="1"/>
      <c r="G287" s="12"/>
      <c r="H287" s="1"/>
      <c r="I287" s="1"/>
      <c r="J287" s="1"/>
      <c r="K287" s="1"/>
      <c r="L287" s="1"/>
      <c r="M287" s="1"/>
    </row>
    <row r="288" spans="1:13" ht="18.75" x14ac:dyDescent="0.3">
      <c r="A288" s="1"/>
      <c r="B288" s="1"/>
      <c r="C288" s="1"/>
      <c r="D288" s="1"/>
      <c r="E288" s="1"/>
      <c r="F288" s="1"/>
      <c r="G288" s="12"/>
      <c r="H288" s="1"/>
      <c r="I288" s="1"/>
      <c r="J288" s="1"/>
      <c r="K288" s="1"/>
      <c r="L288" s="1"/>
      <c r="M288" s="1"/>
    </row>
    <row r="289" spans="1:13" ht="18.75" x14ac:dyDescent="0.3">
      <c r="A289" s="1"/>
      <c r="B289" s="1"/>
      <c r="C289" s="1"/>
      <c r="D289" s="1"/>
      <c r="E289" s="1"/>
      <c r="F289" s="1"/>
      <c r="G289" s="12"/>
      <c r="H289" s="1"/>
      <c r="I289" s="1"/>
      <c r="J289" s="1"/>
      <c r="K289" s="1"/>
      <c r="L289" s="1"/>
      <c r="M289" s="1"/>
    </row>
    <row r="290" spans="1:13" ht="18.75" x14ac:dyDescent="0.3">
      <c r="A290" s="1"/>
      <c r="B290" s="1"/>
      <c r="C290" s="1"/>
      <c r="D290" s="1"/>
      <c r="E290" s="1"/>
      <c r="F290" s="1"/>
      <c r="G290" s="12"/>
      <c r="H290" s="1"/>
      <c r="I290" s="1"/>
      <c r="J290" s="1"/>
      <c r="K290" s="1"/>
      <c r="L290" s="1"/>
      <c r="M290" s="1"/>
    </row>
    <row r="291" spans="1:13" ht="18.75" x14ac:dyDescent="0.3">
      <c r="A291" s="1"/>
      <c r="B291" s="1"/>
      <c r="C291" s="1"/>
      <c r="D291" s="1"/>
      <c r="E291" s="1"/>
      <c r="F291" s="1"/>
      <c r="G291" s="12"/>
      <c r="H291" s="1"/>
      <c r="I291" s="1"/>
      <c r="J291" s="1"/>
      <c r="K291" s="1"/>
      <c r="L291" s="1"/>
      <c r="M291" s="1"/>
    </row>
    <row r="292" spans="1:13" ht="18.75" x14ac:dyDescent="0.3">
      <c r="A292" s="1"/>
      <c r="B292" s="1"/>
      <c r="C292" s="1"/>
      <c r="D292" s="1"/>
      <c r="E292" s="1"/>
      <c r="F292" s="1"/>
      <c r="G292" s="12"/>
      <c r="H292" s="1"/>
      <c r="I292" s="1"/>
      <c r="J292" s="1"/>
      <c r="K292" s="1"/>
      <c r="L292" s="1"/>
      <c r="M292" s="1"/>
    </row>
  </sheetData>
  <mergeCells count="51">
    <mergeCell ref="B22:B24"/>
    <mergeCell ref="A22:A24"/>
    <mergeCell ref="D22:D24"/>
    <mergeCell ref="E22:E24"/>
    <mergeCell ref="D34:D36"/>
    <mergeCell ref="E34:E36"/>
    <mergeCell ref="F51:G51"/>
    <mergeCell ref="D45:D47"/>
    <mergeCell ref="E45:E47"/>
    <mergeCell ref="D38:D40"/>
    <mergeCell ref="E38:E40"/>
    <mergeCell ref="D42:D44"/>
    <mergeCell ref="E42:E44"/>
    <mergeCell ref="A45:A47"/>
    <mergeCell ref="B45:B47"/>
    <mergeCell ref="A38:A41"/>
    <mergeCell ref="B38:B41"/>
    <mergeCell ref="B34:B37"/>
    <mergeCell ref="A34:A37"/>
    <mergeCell ref="A42:A44"/>
    <mergeCell ref="B42:B44"/>
    <mergeCell ref="A19:A21"/>
    <mergeCell ref="B19:B21"/>
    <mergeCell ref="D19:D21"/>
    <mergeCell ref="E19:E21"/>
    <mergeCell ref="A31:A33"/>
    <mergeCell ref="B31:B33"/>
    <mergeCell ref="D31:D33"/>
    <mergeCell ref="E31:E33"/>
    <mergeCell ref="E25:E27"/>
    <mergeCell ref="E28:E30"/>
    <mergeCell ref="A25:A27"/>
    <mergeCell ref="B25:B27"/>
    <mergeCell ref="D25:D27"/>
    <mergeCell ref="A28:A30"/>
    <mergeCell ref="B28:B30"/>
    <mergeCell ref="D28:D30"/>
    <mergeCell ref="A1:I2"/>
    <mergeCell ref="A3:A4"/>
    <mergeCell ref="B3:B4"/>
    <mergeCell ref="D3:F3"/>
    <mergeCell ref="A16:A18"/>
    <mergeCell ref="B16:B18"/>
    <mergeCell ref="D16:D18"/>
    <mergeCell ref="E16:E18"/>
    <mergeCell ref="C3:C4"/>
    <mergeCell ref="B6:B10"/>
    <mergeCell ref="A6:A10"/>
    <mergeCell ref="B11:B15"/>
    <mergeCell ref="A11:A15"/>
    <mergeCell ref="G3:I3"/>
  </mergeCells>
  <phoneticPr fontId="11" type="noConversion"/>
  <pageMargins left="0.39370078740157483" right="0" top="0.39370078740157483" bottom="0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0"/>
  <sheetViews>
    <sheetView tabSelected="1" workbookViewId="0">
      <selection activeCell="H76" sqref="H76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3" customWidth="1"/>
    <col min="8" max="8" width="19.140625" customWidth="1"/>
    <col min="9" max="9" width="13.42578125" customWidth="1"/>
    <col min="10" max="10" width="11" bestFit="1" customWidth="1"/>
    <col min="13" max="13" width="16.42578125" bestFit="1" customWidth="1"/>
    <col min="14" max="14" width="22.28515625" customWidth="1"/>
  </cols>
  <sheetData>
    <row r="1" spans="1:14" ht="48" customHeight="1" x14ac:dyDescent="0.3">
      <c r="A1" s="111" t="s">
        <v>146</v>
      </c>
      <c r="B1" s="111"/>
      <c r="C1" s="111"/>
      <c r="D1" s="111"/>
      <c r="E1" s="111"/>
      <c r="F1" s="111"/>
      <c r="G1" s="111"/>
      <c r="H1" s="111"/>
      <c r="I1" s="111"/>
      <c r="J1" s="2"/>
      <c r="K1" s="2"/>
      <c r="L1" s="2"/>
      <c r="M1" s="1"/>
    </row>
    <row r="2" spans="1:14" ht="44.25" customHeight="1" x14ac:dyDescent="0.3">
      <c r="A2" s="111"/>
      <c r="B2" s="111"/>
      <c r="C2" s="111"/>
      <c r="D2" s="111"/>
      <c r="E2" s="111"/>
      <c r="F2" s="111"/>
      <c r="G2" s="111"/>
      <c r="H2" s="111"/>
      <c r="I2" s="111"/>
      <c r="J2" s="2"/>
      <c r="K2" s="2"/>
      <c r="L2" s="2"/>
      <c r="M2" s="1"/>
    </row>
    <row r="3" spans="1:14" ht="37.5" customHeight="1" x14ac:dyDescent="0.3">
      <c r="A3" s="117" t="s">
        <v>2</v>
      </c>
      <c r="B3" s="118" t="s">
        <v>0</v>
      </c>
      <c r="C3" s="123" t="s">
        <v>52</v>
      </c>
      <c r="D3" s="118" t="s">
        <v>1</v>
      </c>
      <c r="E3" s="118"/>
      <c r="F3" s="118"/>
      <c r="G3" s="134" t="s">
        <v>136</v>
      </c>
      <c r="H3" s="135"/>
      <c r="I3" s="157"/>
      <c r="J3" s="2"/>
      <c r="K3" s="2"/>
      <c r="L3" s="2"/>
      <c r="M3" s="1"/>
    </row>
    <row r="4" spans="1:14" ht="78" customHeight="1" x14ac:dyDescent="0.3">
      <c r="A4" s="117"/>
      <c r="B4" s="118"/>
      <c r="C4" s="124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4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4" ht="18.75" customHeight="1" thickBot="1" x14ac:dyDescent="0.35">
      <c r="A6" s="128" t="s">
        <v>25</v>
      </c>
      <c r="B6" s="125" t="s">
        <v>92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G7+G8+G9+G11+G10</f>
        <v>56985277.329999998</v>
      </c>
      <c r="H6" s="39">
        <f>H7+H8+H9+H11+H10</f>
        <v>56073228.329999998</v>
      </c>
      <c r="I6" s="10">
        <f t="shared" ref="I6:I9" si="0">H6/G6*100</f>
        <v>98.399500638176505</v>
      </c>
      <c r="J6" s="2"/>
      <c r="K6" s="2"/>
      <c r="L6" s="2"/>
      <c r="M6" s="1"/>
    </row>
    <row r="7" spans="1:14" ht="18.75" customHeight="1" thickBot="1" x14ac:dyDescent="0.35">
      <c r="A7" s="129"/>
      <c r="B7" s="126"/>
      <c r="C7" s="18" t="s">
        <v>54</v>
      </c>
      <c r="D7" s="9"/>
      <c r="E7" s="9" t="s">
        <v>7</v>
      </c>
      <c r="F7" s="9" t="s">
        <v>7</v>
      </c>
      <c r="G7" s="39">
        <f>G13</f>
        <v>1765450</v>
      </c>
      <c r="H7" s="39">
        <f>H13</f>
        <v>1765450</v>
      </c>
      <c r="I7" s="10">
        <v>0</v>
      </c>
      <c r="J7" s="2"/>
      <c r="K7" s="2"/>
      <c r="L7" s="2"/>
      <c r="M7" s="1"/>
      <c r="N7" s="46"/>
    </row>
    <row r="8" spans="1:14" ht="18.75" customHeight="1" thickBot="1" x14ac:dyDescent="0.35">
      <c r="A8" s="129"/>
      <c r="B8" s="126"/>
      <c r="C8" s="18" t="s">
        <v>55</v>
      </c>
      <c r="D8" s="9"/>
      <c r="E8" s="9" t="s">
        <v>7</v>
      </c>
      <c r="F8" s="9" t="s">
        <v>7</v>
      </c>
      <c r="G8" s="39">
        <f>G14+G55+G78</f>
        <v>141623.66999999998</v>
      </c>
      <c r="H8" s="39">
        <f>H14+H55+H78</f>
        <v>141623.66999999998</v>
      </c>
      <c r="I8" s="10">
        <f t="shared" si="0"/>
        <v>100</v>
      </c>
      <c r="J8" s="2"/>
      <c r="K8" s="2"/>
      <c r="L8" s="47"/>
      <c r="M8" s="48"/>
      <c r="N8" s="48"/>
    </row>
    <row r="9" spans="1:14" ht="18.75" customHeight="1" thickBot="1" x14ac:dyDescent="0.35">
      <c r="A9" s="129"/>
      <c r="B9" s="126"/>
      <c r="C9" s="18" t="s">
        <v>56</v>
      </c>
      <c r="D9" s="9"/>
      <c r="E9" s="9" t="s">
        <v>7</v>
      </c>
      <c r="F9" s="9" t="s">
        <v>7</v>
      </c>
      <c r="G9" s="39">
        <f>G15</f>
        <v>11882470.939999999</v>
      </c>
      <c r="H9" s="39">
        <f>H15</f>
        <v>10982480.619999999</v>
      </c>
      <c r="I9" s="10">
        <f t="shared" si="0"/>
        <v>92.42589925492382</v>
      </c>
      <c r="J9" s="2"/>
      <c r="K9" s="2"/>
      <c r="L9" s="47"/>
      <c r="M9" s="48"/>
      <c r="N9" s="48"/>
    </row>
    <row r="10" spans="1:14" ht="18.75" customHeight="1" thickBot="1" x14ac:dyDescent="0.35">
      <c r="A10" s="129"/>
      <c r="B10" s="126"/>
      <c r="C10" s="18" t="s">
        <v>98</v>
      </c>
      <c r="D10" s="9"/>
      <c r="E10" s="9"/>
      <c r="F10" s="9"/>
      <c r="G10" s="39">
        <f>G16+G79</f>
        <v>2434211</v>
      </c>
      <c r="H10" s="39">
        <f>H16+H79</f>
        <v>2434210.85</v>
      </c>
      <c r="I10" s="10">
        <v>0</v>
      </c>
      <c r="J10" s="2"/>
      <c r="K10" s="2"/>
      <c r="L10" s="47"/>
      <c r="M10" s="48"/>
      <c r="N10" s="48"/>
    </row>
    <row r="11" spans="1:14" ht="22.5" customHeight="1" thickBot="1" x14ac:dyDescent="0.35">
      <c r="A11" s="130"/>
      <c r="B11" s="127"/>
      <c r="C11" s="33" t="s">
        <v>62</v>
      </c>
      <c r="D11" s="9"/>
      <c r="E11" s="9" t="s">
        <v>7</v>
      </c>
      <c r="F11" s="9" t="s">
        <v>7</v>
      </c>
      <c r="G11" s="34">
        <f>G17+G57+G72+G80</f>
        <v>40761521.719999999</v>
      </c>
      <c r="H11" s="34">
        <f>H17+H57+H72+H80</f>
        <v>40749463.189999998</v>
      </c>
      <c r="I11" s="10">
        <f>H11/G11*100</f>
        <v>99.970416879716041</v>
      </c>
      <c r="J11" s="2"/>
      <c r="K11" s="2"/>
      <c r="L11" s="47"/>
      <c r="M11" s="48"/>
      <c r="N11" s="48"/>
    </row>
    <row r="12" spans="1:14" ht="30" customHeight="1" thickBot="1" x14ac:dyDescent="0.35">
      <c r="A12" s="128" t="s">
        <v>26</v>
      </c>
      <c r="B12" s="131" t="s">
        <v>6</v>
      </c>
      <c r="C12" s="17" t="s">
        <v>53</v>
      </c>
      <c r="D12" s="9" t="s">
        <v>7</v>
      </c>
      <c r="E12" s="6" t="s">
        <v>7</v>
      </c>
      <c r="F12" s="8" t="s">
        <v>7</v>
      </c>
      <c r="G12" s="34">
        <f>G13+G14+G15+G17+G16</f>
        <v>53087016.079999998</v>
      </c>
      <c r="H12" s="34">
        <f>H13+H14+H15+H17+H16</f>
        <v>52174970.189999998</v>
      </c>
      <c r="I12" s="10">
        <f t="shared" ref="I12" si="1">H12/G12*100</f>
        <v>98.281979366431926</v>
      </c>
      <c r="J12" s="2"/>
      <c r="K12" s="2"/>
      <c r="L12" s="47"/>
      <c r="M12" s="48"/>
      <c r="N12" s="48"/>
    </row>
    <row r="13" spans="1:14" ht="19.5" customHeight="1" thickBot="1" x14ac:dyDescent="0.35">
      <c r="A13" s="129"/>
      <c r="B13" s="132"/>
      <c r="C13" s="18" t="s">
        <v>54</v>
      </c>
      <c r="D13" s="8" t="s">
        <v>7</v>
      </c>
      <c r="E13" s="8" t="s">
        <v>7</v>
      </c>
      <c r="F13" s="8" t="s">
        <v>7</v>
      </c>
      <c r="G13" s="34">
        <f>G39</f>
        <v>1765450</v>
      </c>
      <c r="H13" s="34">
        <f>H39</f>
        <v>1765450</v>
      </c>
      <c r="I13" s="10">
        <f t="shared" ref="I13:I87" si="2">H13/G13*100</f>
        <v>100</v>
      </c>
      <c r="J13" s="2"/>
      <c r="K13" s="2"/>
      <c r="L13" s="47"/>
      <c r="M13" s="48"/>
      <c r="N13" s="48"/>
    </row>
    <row r="14" spans="1:14" ht="25.5" customHeight="1" thickBot="1" x14ac:dyDescent="0.35">
      <c r="A14" s="129"/>
      <c r="B14" s="132"/>
      <c r="C14" s="18" t="s">
        <v>55</v>
      </c>
      <c r="D14" s="8" t="s">
        <v>7</v>
      </c>
      <c r="E14" s="8" t="s">
        <v>7</v>
      </c>
      <c r="F14" s="8" t="s">
        <v>7</v>
      </c>
      <c r="G14" s="34">
        <f>G40</f>
        <v>92918.42</v>
      </c>
      <c r="H14" s="34">
        <f>H40</f>
        <v>92918.42</v>
      </c>
      <c r="I14" s="10">
        <f t="shared" si="2"/>
        <v>100</v>
      </c>
      <c r="J14" s="2"/>
      <c r="K14" s="2"/>
      <c r="L14" s="47"/>
      <c r="M14" s="48"/>
      <c r="N14" s="48"/>
    </row>
    <row r="15" spans="1:14" ht="25.5" customHeight="1" thickBot="1" x14ac:dyDescent="0.35">
      <c r="A15" s="129"/>
      <c r="B15" s="132"/>
      <c r="C15" s="18" t="s">
        <v>56</v>
      </c>
      <c r="D15" s="8" t="s">
        <v>7</v>
      </c>
      <c r="E15" s="8" t="s">
        <v>7</v>
      </c>
      <c r="F15" s="8" t="s">
        <v>7</v>
      </c>
      <c r="G15" s="34">
        <f>G20+G23+G49</f>
        <v>11882470.939999999</v>
      </c>
      <c r="H15" s="34">
        <f>H20+H23+H45</f>
        <v>10982480.619999999</v>
      </c>
      <c r="I15" s="10">
        <f t="shared" si="2"/>
        <v>92.42589925492382</v>
      </c>
      <c r="J15" s="2"/>
      <c r="K15" s="2"/>
      <c r="L15" s="47"/>
      <c r="M15" s="48"/>
      <c r="N15" s="48"/>
    </row>
    <row r="16" spans="1:14" ht="25.5" customHeight="1" thickBot="1" x14ac:dyDescent="0.35">
      <c r="A16" s="129"/>
      <c r="B16" s="132"/>
      <c r="C16" s="18" t="s">
        <v>98</v>
      </c>
      <c r="D16" s="8" t="s">
        <v>7</v>
      </c>
      <c r="E16" s="8" t="s">
        <v>7</v>
      </c>
      <c r="F16" s="8" t="s">
        <v>7</v>
      </c>
      <c r="G16" s="34">
        <f>G41+G25+G34</f>
        <v>2387211</v>
      </c>
      <c r="H16" s="34">
        <f>H41+H25+H34</f>
        <v>2387210.85</v>
      </c>
      <c r="I16" s="10">
        <v>0</v>
      </c>
      <c r="J16" s="2"/>
      <c r="K16" s="2"/>
      <c r="L16" s="47"/>
      <c r="M16" s="48"/>
      <c r="N16" s="48"/>
    </row>
    <row r="17" spans="1:14" ht="21.75" customHeight="1" x14ac:dyDescent="0.3">
      <c r="A17" s="130"/>
      <c r="B17" s="133"/>
      <c r="C17" s="33" t="s">
        <v>62</v>
      </c>
      <c r="D17" s="8" t="s">
        <v>7</v>
      </c>
      <c r="E17" s="8" t="s">
        <v>7</v>
      </c>
      <c r="F17" s="8" t="s">
        <v>7</v>
      </c>
      <c r="G17" s="35">
        <f>G26+G29+G32+G35+G38+G42+G46+G52</f>
        <v>36958965.719999999</v>
      </c>
      <c r="H17" s="35">
        <f>H26+H29+H32+H35+H38+H42+H46+H52</f>
        <v>36946910.299999997</v>
      </c>
      <c r="I17" s="10">
        <f t="shared" si="2"/>
        <v>99.967381608859583</v>
      </c>
      <c r="J17" s="2"/>
      <c r="K17" s="2"/>
      <c r="L17" s="49"/>
      <c r="M17" s="48"/>
      <c r="N17" s="48"/>
    </row>
    <row r="18" spans="1:14" ht="4.5" customHeight="1" x14ac:dyDescent="0.3">
      <c r="A18" s="119" t="s">
        <v>27</v>
      </c>
      <c r="B18" s="120" t="s">
        <v>63</v>
      </c>
      <c r="C18" s="33"/>
      <c r="D18" s="121">
        <v>920</v>
      </c>
      <c r="E18" s="122" t="s">
        <v>9</v>
      </c>
      <c r="F18" s="23"/>
      <c r="G18" s="36"/>
      <c r="H18" s="36"/>
      <c r="I18" s="10"/>
      <c r="J18" s="2"/>
      <c r="K18" s="2"/>
      <c r="L18" s="2"/>
      <c r="M18" s="1"/>
    </row>
    <row r="19" spans="1:14" ht="19.5" x14ac:dyDescent="0.3">
      <c r="A19" s="119"/>
      <c r="B19" s="120"/>
      <c r="C19" s="33"/>
      <c r="D19" s="121"/>
      <c r="E19" s="122"/>
      <c r="F19" s="24"/>
      <c r="G19" s="36"/>
      <c r="H19" s="36"/>
      <c r="I19" s="10"/>
      <c r="J19" s="2"/>
      <c r="K19" s="2"/>
      <c r="L19" s="2"/>
      <c r="M19" s="1"/>
    </row>
    <row r="20" spans="1:14" ht="39.75" customHeight="1" thickBot="1" x14ac:dyDescent="0.35">
      <c r="A20" s="119"/>
      <c r="B20" s="120"/>
      <c r="C20" s="18" t="s">
        <v>56</v>
      </c>
      <c r="D20" s="121"/>
      <c r="E20" s="122"/>
      <c r="F20" s="32" t="s">
        <v>64</v>
      </c>
      <c r="G20" s="36">
        <f>'иные источн'!G18</f>
        <v>11590000</v>
      </c>
      <c r="H20" s="36">
        <f>'иные источн'!H18</f>
        <v>10690009.68</v>
      </c>
      <c r="I20" s="10">
        <f>H20/G20*100</f>
        <v>92.234768593615186</v>
      </c>
      <c r="J20" s="2"/>
      <c r="K20" s="2"/>
      <c r="L20" s="2"/>
      <c r="M20" s="1"/>
    </row>
    <row r="21" spans="1:14" ht="9.75" customHeight="1" x14ac:dyDescent="0.3">
      <c r="A21" s="119" t="s">
        <v>48</v>
      </c>
      <c r="B21" s="136" t="s">
        <v>65</v>
      </c>
      <c r="C21" s="31"/>
      <c r="D21" s="121">
        <v>920</v>
      </c>
      <c r="E21" s="122" t="s">
        <v>10</v>
      </c>
      <c r="F21" s="23"/>
      <c r="G21" s="36"/>
      <c r="H21" s="36"/>
      <c r="I21" s="10"/>
      <c r="J21" s="2"/>
      <c r="K21" s="2"/>
      <c r="L21" s="2"/>
      <c r="M21" s="1"/>
    </row>
    <row r="22" spans="1:14" ht="19.5" x14ac:dyDescent="0.3">
      <c r="A22" s="119"/>
      <c r="B22" s="136"/>
      <c r="C22" s="31"/>
      <c r="D22" s="121"/>
      <c r="E22" s="122"/>
      <c r="F22" s="24"/>
      <c r="G22" s="36"/>
      <c r="H22" s="36"/>
      <c r="I22" s="10"/>
      <c r="J22" s="2"/>
      <c r="K22" s="2"/>
      <c r="L22" s="2"/>
      <c r="M22" s="1"/>
    </row>
    <row r="23" spans="1:14" ht="26.25" customHeight="1" thickBot="1" x14ac:dyDescent="0.35">
      <c r="A23" s="119"/>
      <c r="B23" s="136"/>
      <c r="C23" s="18" t="s">
        <v>56</v>
      </c>
      <c r="D23" s="121"/>
      <c r="E23" s="122"/>
      <c r="F23" s="32" t="s">
        <v>66</v>
      </c>
      <c r="G23" s="36">
        <f>'иные источн'!G21</f>
        <v>208700.76</v>
      </c>
      <c r="H23" s="36">
        <f>'иные источн'!H21</f>
        <v>208700.76</v>
      </c>
      <c r="I23" s="10">
        <f>H23/G23*100</f>
        <v>100</v>
      </c>
      <c r="J23" s="2"/>
      <c r="K23" s="2"/>
      <c r="L23" s="2"/>
      <c r="M23" s="1"/>
    </row>
    <row r="24" spans="1:14" ht="19.5" x14ac:dyDescent="0.3">
      <c r="A24" s="119" t="s">
        <v>28</v>
      </c>
      <c r="B24" s="136" t="s">
        <v>67</v>
      </c>
      <c r="C24" s="31"/>
      <c r="D24" s="121">
        <v>920</v>
      </c>
      <c r="E24" s="122" t="s">
        <v>10</v>
      </c>
      <c r="F24" s="23"/>
      <c r="G24" s="36"/>
      <c r="H24" s="36"/>
      <c r="I24" s="10"/>
      <c r="J24" s="2"/>
      <c r="K24" s="2"/>
      <c r="L24" s="2"/>
      <c r="M24" s="1"/>
    </row>
    <row r="25" spans="1:14" ht="20.25" thickBot="1" x14ac:dyDescent="0.35">
      <c r="A25" s="119"/>
      <c r="B25" s="136"/>
      <c r="C25" s="18" t="s">
        <v>98</v>
      </c>
      <c r="D25" s="121"/>
      <c r="E25" s="122"/>
      <c r="F25" s="24"/>
      <c r="G25" s="36">
        <f>'иные источн'!G24</f>
        <v>451394</v>
      </c>
      <c r="H25" s="36">
        <f>'иные источн'!H24</f>
        <v>451393.85</v>
      </c>
      <c r="I25" s="10"/>
      <c r="J25" s="2"/>
      <c r="K25" s="2"/>
      <c r="L25" s="2"/>
      <c r="M25" s="1"/>
    </row>
    <row r="26" spans="1:14" ht="19.5" x14ac:dyDescent="0.3">
      <c r="A26" s="119"/>
      <c r="B26" s="136"/>
      <c r="C26" s="33" t="s">
        <v>62</v>
      </c>
      <c r="D26" s="121"/>
      <c r="E26" s="122"/>
      <c r="F26" s="32" t="s">
        <v>68</v>
      </c>
      <c r="G26" s="36">
        <f>собственные!F14</f>
        <v>1853851</v>
      </c>
      <c r="H26" s="36">
        <f>собственные!G14</f>
        <v>1853849</v>
      </c>
      <c r="I26" s="10">
        <f t="shared" si="2"/>
        <v>99.999892116464594</v>
      </c>
      <c r="J26" s="2"/>
      <c r="K26" s="2"/>
      <c r="L26" s="2"/>
      <c r="M26" s="1"/>
    </row>
    <row r="27" spans="1:14" ht="24.75" customHeight="1" x14ac:dyDescent="0.3">
      <c r="A27" s="119" t="s">
        <v>49</v>
      </c>
      <c r="B27" s="136" t="s">
        <v>70</v>
      </c>
      <c r="C27" s="33"/>
      <c r="D27" s="121">
        <v>920</v>
      </c>
      <c r="E27" s="122" t="s">
        <v>44</v>
      </c>
      <c r="F27" s="23"/>
      <c r="G27" s="36"/>
      <c r="H27" s="36"/>
      <c r="I27" s="10"/>
      <c r="J27" s="2"/>
      <c r="K27" s="2"/>
      <c r="L27" s="2"/>
      <c r="M27" s="1"/>
    </row>
    <row r="28" spans="1:14" ht="19.5" x14ac:dyDescent="0.3">
      <c r="A28" s="119"/>
      <c r="B28" s="136"/>
      <c r="C28" s="31"/>
      <c r="D28" s="121"/>
      <c r="E28" s="122"/>
      <c r="F28" s="24"/>
      <c r="G28" s="36"/>
      <c r="H28" s="36"/>
      <c r="I28" s="10"/>
      <c r="J28" s="2"/>
      <c r="K28" s="2"/>
      <c r="L28" s="2"/>
      <c r="M28" s="1"/>
    </row>
    <row r="29" spans="1:14" ht="19.5" x14ac:dyDescent="0.3">
      <c r="A29" s="119"/>
      <c r="B29" s="136"/>
      <c r="C29" s="33" t="s">
        <v>62</v>
      </c>
      <c r="D29" s="121"/>
      <c r="E29" s="122"/>
      <c r="F29" s="32" t="s">
        <v>69</v>
      </c>
      <c r="G29" s="36">
        <f>собственные!F17</f>
        <v>818964</v>
      </c>
      <c r="H29" s="36">
        <f>собственные!G17</f>
        <v>818962.4</v>
      </c>
      <c r="I29" s="10">
        <f t="shared" si="2"/>
        <v>99.999804631217003</v>
      </c>
      <c r="J29" s="2"/>
      <c r="K29" s="2"/>
      <c r="L29" s="2"/>
      <c r="M29" s="1"/>
    </row>
    <row r="30" spans="1:14" ht="34.5" customHeight="1" x14ac:dyDescent="0.3">
      <c r="A30" s="119" t="s">
        <v>29</v>
      </c>
      <c r="B30" s="136" t="s">
        <v>71</v>
      </c>
      <c r="C30" s="31"/>
      <c r="D30" s="121">
        <v>920</v>
      </c>
      <c r="E30" s="122" t="s">
        <v>8</v>
      </c>
      <c r="F30" s="23"/>
      <c r="G30" s="36"/>
      <c r="H30" s="36"/>
      <c r="I30" s="10"/>
      <c r="J30" s="2"/>
      <c r="K30" s="2"/>
      <c r="L30" s="2"/>
      <c r="M30" s="1"/>
    </row>
    <row r="31" spans="1:14" ht="19.5" x14ac:dyDescent="0.3">
      <c r="A31" s="119"/>
      <c r="B31" s="136"/>
      <c r="C31" s="31"/>
      <c r="D31" s="121"/>
      <c r="E31" s="122"/>
      <c r="F31" s="24"/>
      <c r="G31" s="36"/>
      <c r="H31" s="36"/>
      <c r="I31" s="10"/>
      <c r="J31" s="2"/>
      <c r="K31" s="2"/>
      <c r="L31" s="2"/>
      <c r="M31" s="1"/>
    </row>
    <row r="32" spans="1:14" ht="19.5" x14ac:dyDescent="0.3">
      <c r="A32" s="119"/>
      <c r="B32" s="136"/>
      <c r="C32" s="33" t="s">
        <v>62</v>
      </c>
      <c r="D32" s="121"/>
      <c r="E32" s="122"/>
      <c r="F32" s="32" t="s">
        <v>95</v>
      </c>
      <c r="G32" s="36">
        <f>собственные!F20</f>
        <v>8491624</v>
      </c>
      <c r="H32" s="36">
        <f>собственные!G20</f>
        <v>8491574.0600000005</v>
      </c>
      <c r="I32" s="10">
        <f t="shared" si="2"/>
        <v>99.99941189105877</v>
      </c>
      <c r="J32" s="2"/>
      <c r="K32" s="2"/>
      <c r="L32" s="2"/>
      <c r="M32" s="1"/>
    </row>
    <row r="33" spans="1:13" ht="11.25" customHeight="1" x14ac:dyDescent="0.3">
      <c r="A33" s="119" t="s">
        <v>50</v>
      </c>
      <c r="B33" s="144" t="s">
        <v>72</v>
      </c>
      <c r="C33" s="20"/>
      <c r="D33" s="121">
        <v>920</v>
      </c>
      <c r="E33" s="122" t="s">
        <v>8</v>
      </c>
      <c r="F33" s="24"/>
      <c r="G33" s="36"/>
      <c r="H33" s="36"/>
      <c r="I33" s="10"/>
      <c r="J33" s="2"/>
      <c r="K33" s="2"/>
      <c r="L33" s="2"/>
      <c r="M33" s="1"/>
    </row>
    <row r="34" spans="1:13" ht="23.25" customHeight="1" thickBot="1" x14ac:dyDescent="0.35">
      <c r="A34" s="119"/>
      <c r="B34" s="145"/>
      <c r="C34" s="18" t="s">
        <v>98</v>
      </c>
      <c r="D34" s="121"/>
      <c r="E34" s="122"/>
      <c r="F34" s="24"/>
      <c r="G34" s="36">
        <f>'иные источн'!G33</f>
        <v>1589844</v>
      </c>
      <c r="H34" s="36">
        <f>'иные источн'!H33</f>
        <v>1589844</v>
      </c>
      <c r="I34" s="10">
        <v>0</v>
      </c>
      <c r="J34" s="2"/>
      <c r="K34" s="2"/>
      <c r="L34" s="2"/>
      <c r="M34" s="1"/>
    </row>
    <row r="35" spans="1:13" ht="19.5" x14ac:dyDescent="0.3">
      <c r="A35" s="119"/>
      <c r="B35" s="146"/>
      <c r="C35" s="33" t="s">
        <v>62</v>
      </c>
      <c r="D35" s="121"/>
      <c r="E35" s="122"/>
      <c r="F35" s="32" t="s">
        <v>73</v>
      </c>
      <c r="G35" s="36">
        <f>собственные!F23</f>
        <v>9724328.7200000007</v>
      </c>
      <c r="H35" s="36">
        <f>собственные!G23</f>
        <v>9712327.2599999998</v>
      </c>
      <c r="I35" s="10">
        <f t="shared" si="2"/>
        <v>99.876583151952516</v>
      </c>
      <c r="J35" s="2"/>
      <c r="K35" s="2"/>
      <c r="L35" s="2"/>
      <c r="M35" s="1"/>
    </row>
    <row r="36" spans="1:13" ht="19.5" x14ac:dyDescent="0.3">
      <c r="A36" s="119" t="s">
        <v>51</v>
      </c>
      <c r="B36" s="136" t="s">
        <v>74</v>
      </c>
      <c r="C36" s="20"/>
      <c r="D36" s="148">
        <v>920</v>
      </c>
      <c r="E36" s="151" t="s">
        <v>8</v>
      </c>
      <c r="F36" s="24"/>
      <c r="G36" s="36"/>
      <c r="H36" s="36"/>
      <c r="I36" s="10"/>
      <c r="J36" s="2"/>
      <c r="K36" s="2"/>
      <c r="L36" s="2"/>
      <c r="M36" s="1"/>
    </row>
    <row r="37" spans="1:13" ht="19.5" x14ac:dyDescent="0.3">
      <c r="A37" s="119"/>
      <c r="B37" s="136"/>
      <c r="C37" s="21"/>
      <c r="D37" s="149"/>
      <c r="E37" s="152"/>
      <c r="F37" s="24"/>
      <c r="G37" s="36"/>
      <c r="H37" s="36"/>
      <c r="I37" s="10"/>
      <c r="J37" s="2"/>
      <c r="K37" s="2"/>
      <c r="L37" s="2"/>
      <c r="M37" s="1"/>
    </row>
    <row r="38" spans="1:13" ht="19.5" x14ac:dyDescent="0.3">
      <c r="A38" s="119"/>
      <c r="B38" s="136"/>
      <c r="C38" s="33" t="s">
        <v>62</v>
      </c>
      <c r="D38" s="150"/>
      <c r="E38" s="153"/>
      <c r="F38" s="32" t="s">
        <v>75</v>
      </c>
      <c r="G38" s="36">
        <f>собственные!F26</f>
        <v>141100</v>
      </c>
      <c r="H38" s="36">
        <f>собственные!G26</f>
        <v>141100</v>
      </c>
      <c r="I38" s="10">
        <f t="shared" ref="I38" si="3">H38/G38*100</f>
        <v>100</v>
      </c>
      <c r="J38" s="2"/>
      <c r="K38" s="2"/>
      <c r="L38" s="2"/>
      <c r="M38" s="1"/>
    </row>
    <row r="39" spans="1:13" ht="20.25" thickBot="1" x14ac:dyDescent="0.35">
      <c r="A39" s="119" t="s">
        <v>48</v>
      </c>
      <c r="B39" s="137" t="s">
        <v>140</v>
      </c>
      <c r="C39" s="18" t="s">
        <v>54</v>
      </c>
      <c r="D39" s="121">
        <v>920</v>
      </c>
      <c r="E39" s="122" t="s">
        <v>8</v>
      </c>
      <c r="F39" s="23"/>
      <c r="G39" s="36">
        <f>'иные источн'!G25</f>
        <v>1765450</v>
      </c>
      <c r="H39" s="36">
        <f>'иные источн'!H25</f>
        <v>1765450</v>
      </c>
      <c r="I39" s="10"/>
      <c r="J39" s="2"/>
      <c r="K39" s="2"/>
      <c r="L39" s="2"/>
      <c r="M39" s="1"/>
    </row>
    <row r="40" spans="1:13" ht="20.25" thickBot="1" x14ac:dyDescent="0.35">
      <c r="A40" s="119"/>
      <c r="B40" s="138"/>
      <c r="C40" s="18" t="s">
        <v>55</v>
      </c>
      <c r="D40" s="121"/>
      <c r="E40" s="122"/>
      <c r="F40" s="24"/>
      <c r="G40" s="36">
        <f>'иные источн'!G26</f>
        <v>92918.42</v>
      </c>
      <c r="H40" s="36">
        <f>'иные источн'!H26</f>
        <v>92918.42</v>
      </c>
      <c r="I40" s="10"/>
      <c r="J40" s="2"/>
      <c r="K40" s="2"/>
      <c r="L40" s="2"/>
      <c r="M40" s="1"/>
    </row>
    <row r="41" spans="1:13" ht="20.25" thickBot="1" x14ac:dyDescent="0.35">
      <c r="A41" s="119"/>
      <c r="B41" s="138"/>
      <c r="C41" s="18" t="s">
        <v>98</v>
      </c>
      <c r="D41" s="121"/>
      <c r="E41" s="122"/>
      <c r="F41" s="24"/>
      <c r="G41" s="36">
        <f>'иные источн'!G27</f>
        <v>345973</v>
      </c>
      <c r="H41" s="36">
        <f>'иные источн'!H27</f>
        <v>345973</v>
      </c>
      <c r="I41" s="10"/>
      <c r="J41" s="2"/>
      <c r="K41" s="2"/>
      <c r="L41" s="2"/>
      <c r="M41" s="1"/>
    </row>
    <row r="42" spans="1:13" ht="19.5" x14ac:dyDescent="0.3">
      <c r="A42" s="119"/>
      <c r="B42" s="139"/>
      <c r="C42" s="33" t="s">
        <v>62</v>
      </c>
      <c r="D42" s="121"/>
      <c r="E42" s="122"/>
      <c r="F42" s="50" t="s">
        <v>129</v>
      </c>
      <c r="G42" s="36">
        <f>собственные!F29</f>
        <v>1788973</v>
      </c>
      <c r="H42" s="36">
        <f>собственные!G29</f>
        <v>1788972.58</v>
      </c>
      <c r="I42" s="10">
        <f t="shared" ref="I42" si="4">H42/G42*100</f>
        <v>99.999976522842999</v>
      </c>
      <c r="J42" s="2"/>
      <c r="K42" s="2"/>
      <c r="L42" s="2"/>
      <c r="M42" s="1"/>
    </row>
    <row r="43" spans="1:13" ht="20.25" thickBot="1" x14ac:dyDescent="0.35">
      <c r="A43" s="119" t="s">
        <v>48</v>
      </c>
      <c r="B43" s="163" t="s">
        <v>122</v>
      </c>
      <c r="C43" s="18" t="s">
        <v>54</v>
      </c>
      <c r="D43" s="121">
        <v>920</v>
      </c>
      <c r="E43" s="122" t="s">
        <v>8</v>
      </c>
      <c r="F43" s="23"/>
      <c r="G43" s="36">
        <f>'иные источн'!G28</f>
        <v>0</v>
      </c>
      <c r="H43" s="36">
        <f>'иные источн'!H28</f>
        <v>0</v>
      </c>
      <c r="I43" s="10"/>
      <c r="J43" s="2"/>
      <c r="K43" s="2"/>
      <c r="L43" s="2"/>
      <c r="M43" s="1"/>
    </row>
    <row r="44" spans="1:13" ht="20.25" thickBot="1" x14ac:dyDescent="0.35">
      <c r="A44" s="119"/>
      <c r="B44" s="164"/>
      <c r="C44" s="18" t="s">
        <v>55</v>
      </c>
      <c r="D44" s="121"/>
      <c r="E44" s="122"/>
      <c r="F44" s="24"/>
      <c r="G44" s="36">
        <f>'иные источн'!G29</f>
        <v>0</v>
      </c>
      <c r="H44" s="36">
        <f>'иные источн'!H29</f>
        <v>0</v>
      </c>
      <c r="I44" s="10"/>
      <c r="J44" s="2"/>
      <c r="K44" s="2"/>
      <c r="L44" s="2"/>
      <c r="M44" s="1"/>
    </row>
    <row r="45" spans="1:13" ht="20.25" thickBot="1" x14ac:dyDescent="0.35">
      <c r="A45" s="119"/>
      <c r="B45" s="164"/>
      <c r="C45" s="18" t="s">
        <v>56</v>
      </c>
      <c r="D45" s="121"/>
      <c r="E45" s="122"/>
      <c r="F45" s="24"/>
      <c r="G45" s="36">
        <v>0</v>
      </c>
      <c r="H45" s="36">
        <f>'иные источн'!H30</f>
        <v>83770.179999999993</v>
      </c>
      <c r="I45" s="10"/>
      <c r="J45" s="2"/>
      <c r="K45" s="2"/>
      <c r="L45" s="2"/>
      <c r="M45" s="1"/>
    </row>
    <row r="46" spans="1:13" ht="19.5" x14ac:dyDescent="0.3">
      <c r="A46" s="119"/>
      <c r="B46" s="165"/>
      <c r="C46" s="33" t="s">
        <v>62</v>
      </c>
      <c r="D46" s="121"/>
      <c r="E46" s="122"/>
      <c r="F46" s="32" t="s">
        <v>123</v>
      </c>
      <c r="G46" s="36">
        <f>собственные!F31</f>
        <v>290000</v>
      </c>
      <c r="H46" s="36">
        <f>собственные!G31</f>
        <v>290000</v>
      </c>
      <c r="I46" s="10">
        <v>0</v>
      </c>
      <c r="J46" s="2"/>
      <c r="K46" s="2"/>
      <c r="L46" s="2"/>
      <c r="M46" s="1"/>
    </row>
    <row r="47" spans="1:13" ht="19.5" customHeight="1" x14ac:dyDescent="0.3">
      <c r="A47" s="128"/>
      <c r="B47" s="137" t="s">
        <v>143</v>
      </c>
      <c r="C47" s="41"/>
      <c r="D47" s="148">
        <v>920</v>
      </c>
      <c r="E47" s="151" t="s">
        <v>10</v>
      </c>
      <c r="F47" s="24"/>
      <c r="G47" s="36"/>
      <c r="H47" s="36"/>
      <c r="I47" s="10"/>
      <c r="J47" s="2"/>
      <c r="K47" s="2"/>
      <c r="L47" s="2"/>
      <c r="M47" s="1"/>
    </row>
    <row r="48" spans="1:13" ht="25.5" customHeight="1" x14ac:dyDescent="0.3">
      <c r="A48" s="129"/>
      <c r="B48" s="138"/>
      <c r="C48" s="41"/>
      <c r="D48" s="149"/>
      <c r="E48" s="152"/>
      <c r="F48" s="24"/>
      <c r="G48" s="36"/>
      <c r="H48" s="36"/>
      <c r="I48" s="10"/>
      <c r="J48" s="2"/>
      <c r="K48" s="2"/>
      <c r="L48" s="2"/>
      <c r="M48" s="1"/>
    </row>
    <row r="49" spans="1:13" ht="24.75" customHeight="1" thickBot="1" x14ac:dyDescent="0.35">
      <c r="A49" s="130"/>
      <c r="B49" s="138"/>
      <c r="C49" s="18" t="s">
        <v>56</v>
      </c>
      <c r="D49" s="150"/>
      <c r="E49" s="153"/>
      <c r="F49" s="32" t="s">
        <v>142</v>
      </c>
      <c r="G49" s="36">
        <f>'иные источн'!G30</f>
        <v>83770.179999999993</v>
      </c>
      <c r="H49" s="36">
        <f>'иные источн'!H30</f>
        <v>83770.179999999993</v>
      </c>
      <c r="I49" s="10"/>
      <c r="J49" s="2"/>
      <c r="K49" s="2"/>
      <c r="L49" s="2"/>
      <c r="M49" s="1"/>
    </row>
    <row r="50" spans="1:13" ht="19.5" customHeight="1" x14ac:dyDescent="0.3">
      <c r="A50" s="119" t="s">
        <v>51</v>
      </c>
      <c r="B50" s="159" t="s">
        <v>141</v>
      </c>
      <c r="C50" s="20"/>
      <c r="D50" s="148">
        <v>920</v>
      </c>
      <c r="E50" s="151" t="s">
        <v>8</v>
      </c>
      <c r="F50" s="24"/>
      <c r="G50" s="36"/>
      <c r="H50" s="36"/>
      <c r="I50" s="10"/>
      <c r="J50" s="2"/>
      <c r="K50" s="2"/>
      <c r="L50" s="2"/>
      <c r="M50" s="1"/>
    </row>
    <row r="51" spans="1:13" ht="24" customHeight="1" x14ac:dyDescent="0.3">
      <c r="A51" s="119"/>
      <c r="B51" s="159"/>
      <c r="C51" s="21"/>
      <c r="D51" s="149"/>
      <c r="E51" s="152"/>
      <c r="F51" s="24"/>
      <c r="G51" s="36"/>
      <c r="H51" s="36"/>
      <c r="I51" s="10"/>
      <c r="J51" s="2"/>
      <c r="K51" s="2"/>
      <c r="L51" s="2"/>
      <c r="M51" s="1"/>
    </row>
    <row r="52" spans="1:13" ht="20.25" thickBot="1" x14ac:dyDescent="0.35">
      <c r="A52" s="119"/>
      <c r="B52" s="159"/>
      <c r="C52" s="33" t="s">
        <v>62</v>
      </c>
      <c r="D52" s="150"/>
      <c r="E52" s="153"/>
      <c r="F52" s="32" t="s">
        <v>124</v>
      </c>
      <c r="G52" s="36">
        <f>собственные!F30</f>
        <v>13850125</v>
      </c>
      <c r="H52" s="36">
        <f>собственные!G30</f>
        <v>13850125</v>
      </c>
      <c r="I52" s="10">
        <v>0</v>
      </c>
      <c r="J52" s="2"/>
      <c r="K52" s="2"/>
      <c r="L52" s="2"/>
      <c r="M52" s="1"/>
    </row>
    <row r="53" spans="1:13" ht="20.25" thickBot="1" x14ac:dyDescent="0.35">
      <c r="A53" s="128" t="s">
        <v>30</v>
      </c>
      <c r="B53" s="131" t="s">
        <v>42</v>
      </c>
      <c r="C53" s="17" t="s">
        <v>53</v>
      </c>
      <c r="D53" s="8" t="s">
        <v>7</v>
      </c>
      <c r="E53" s="8" t="s">
        <v>7</v>
      </c>
      <c r="F53" s="8" t="s">
        <v>7</v>
      </c>
      <c r="G53" s="37">
        <f>G54+G55+G56+G57</f>
        <v>2029004</v>
      </c>
      <c r="H53" s="37">
        <f>H54+H55+H56+H57</f>
        <v>2029004</v>
      </c>
      <c r="I53" s="10">
        <f t="shared" si="2"/>
        <v>100</v>
      </c>
      <c r="J53" s="2"/>
      <c r="K53" s="2"/>
      <c r="L53" s="2"/>
      <c r="M53" s="1"/>
    </row>
    <row r="54" spans="1:13" ht="20.25" thickBot="1" x14ac:dyDescent="0.35">
      <c r="A54" s="129"/>
      <c r="B54" s="132"/>
      <c r="C54" s="18" t="s">
        <v>54</v>
      </c>
      <c r="D54" s="8" t="s">
        <v>7</v>
      </c>
      <c r="E54" s="8" t="s">
        <v>7</v>
      </c>
      <c r="F54" s="8" t="s">
        <v>7</v>
      </c>
      <c r="G54" s="36"/>
      <c r="H54" s="36"/>
      <c r="I54" s="10"/>
      <c r="J54" s="2"/>
      <c r="K54" s="2"/>
      <c r="L54" s="2"/>
      <c r="M54" s="1"/>
    </row>
    <row r="55" spans="1:13" ht="20.25" thickBot="1" x14ac:dyDescent="0.35">
      <c r="A55" s="129"/>
      <c r="B55" s="132"/>
      <c r="C55" s="18" t="s">
        <v>55</v>
      </c>
      <c r="D55" s="8" t="s">
        <v>7</v>
      </c>
      <c r="E55" s="8" t="s">
        <v>7</v>
      </c>
      <c r="F55" s="8" t="s">
        <v>7</v>
      </c>
      <c r="G55" s="36"/>
      <c r="H55" s="36"/>
      <c r="I55" s="10"/>
      <c r="J55" s="2"/>
      <c r="K55" s="2"/>
      <c r="L55" s="2"/>
      <c r="M55" s="1"/>
    </row>
    <row r="56" spans="1:13" ht="20.25" thickBot="1" x14ac:dyDescent="0.35">
      <c r="A56" s="129"/>
      <c r="B56" s="132"/>
      <c r="C56" s="18" t="s">
        <v>56</v>
      </c>
      <c r="D56" s="8" t="s">
        <v>7</v>
      </c>
      <c r="E56" s="8" t="s">
        <v>7</v>
      </c>
      <c r="F56" s="8" t="s">
        <v>7</v>
      </c>
      <c r="G56" s="36"/>
      <c r="H56" s="36"/>
      <c r="I56" s="10"/>
      <c r="J56" s="2"/>
      <c r="K56" s="2"/>
      <c r="L56" s="2"/>
      <c r="M56" s="1"/>
    </row>
    <row r="57" spans="1:13" ht="24" customHeight="1" x14ac:dyDescent="0.3">
      <c r="A57" s="130"/>
      <c r="B57" s="133"/>
      <c r="C57" s="33" t="s">
        <v>62</v>
      </c>
      <c r="D57" s="8" t="s">
        <v>7</v>
      </c>
      <c r="E57" s="7" t="s">
        <v>7</v>
      </c>
      <c r="F57" s="7" t="s">
        <v>7</v>
      </c>
      <c r="G57" s="35">
        <f>G60+G65+G63+G64</f>
        <v>2029004</v>
      </c>
      <c r="H57" s="35">
        <f>H60+H65+H63+H64</f>
        <v>2029004</v>
      </c>
      <c r="I57" s="10">
        <f t="shared" si="2"/>
        <v>100</v>
      </c>
      <c r="J57" s="2"/>
      <c r="K57" s="2"/>
      <c r="L57" s="2"/>
      <c r="M57" s="1"/>
    </row>
    <row r="58" spans="1:13" ht="19.5" x14ac:dyDescent="0.3">
      <c r="A58" s="119" t="s">
        <v>31</v>
      </c>
      <c r="B58" s="136" t="s">
        <v>76</v>
      </c>
      <c r="C58" s="31"/>
      <c r="D58" s="121">
        <v>920</v>
      </c>
      <c r="E58" s="122" t="s">
        <v>11</v>
      </c>
      <c r="F58" s="23"/>
      <c r="G58" s="36"/>
      <c r="H58" s="36"/>
      <c r="I58" s="10"/>
      <c r="J58" s="2"/>
      <c r="K58" s="2"/>
      <c r="L58" s="2"/>
      <c r="M58" s="1"/>
    </row>
    <row r="59" spans="1:13" ht="19.5" x14ac:dyDescent="0.3">
      <c r="A59" s="119"/>
      <c r="B59" s="136"/>
      <c r="C59" s="31"/>
      <c r="D59" s="121"/>
      <c r="E59" s="122"/>
      <c r="F59" s="24"/>
      <c r="G59" s="36"/>
      <c r="H59" s="36"/>
      <c r="I59" s="10"/>
      <c r="J59" s="2"/>
      <c r="K59" s="2"/>
      <c r="L59" s="2"/>
      <c r="M59" s="1"/>
    </row>
    <row r="60" spans="1:13" ht="42" customHeight="1" x14ac:dyDescent="0.3">
      <c r="A60" s="119"/>
      <c r="B60" s="136"/>
      <c r="C60" s="33" t="s">
        <v>62</v>
      </c>
      <c r="D60" s="121"/>
      <c r="E60" s="122"/>
      <c r="F60" s="32" t="s">
        <v>13</v>
      </c>
      <c r="G60" s="36">
        <f>собственные!F35</f>
        <v>0</v>
      </c>
      <c r="H60" s="36">
        <f>собственные!G35</f>
        <v>0</v>
      </c>
      <c r="I60" s="10" t="e">
        <f t="shared" si="2"/>
        <v>#DIV/0!</v>
      </c>
      <c r="J60" s="2"/>
      <c r="K60" s="2"/>
      <c r="L60" s="2"/>
      <c r="M60" s="1"/>
    </row>
    <row r="61" spans="1:13" ht="27.75" customHeight="1" x14ac:dyDescent="0.3">
      <c r="A61" s="128"/>
      <c r="B61" s="136" t="s">
        <v>77</v>
      </c>
      <c r="C61" s="20"/>
      <c r="D61" s="148">
        <v>920</v>
      </c>
      <c r="E61" s="151" t="s">
        <v>14</v>
      </c>
      <c r="F61" s="151" t="s">
        <v>12</v>
      </c>
      <c r="G61" s="36"/>
      <c r="H61" s="36"/>
      <c r="I61" s="10"/>
      <c r="J61" s="2"/>
      <c r="K61" s="2"/>
      <c r="L61" s="2"/>
      <c r="M61" s="1"/>
    </row>
    <row r="62" spans="1:13" ht="30" customHeight="1" x14ac:dyDescent="0.3">
      <c r="A62" s="129"/>
      <c r="B62" s="136"/>
      <c r="C62" s="21"/>
      <c r="D62" s="149"/>
      <c r="E62" s="152"/>
      <c r="F62" s="152"/>
      <c r="G62" s="36"/>
      <c r="H62" s="36"/>
      <c r="I62" s="10"/>
      <c r="J62" s="2"/>
      <c r="K62" s="2"/>
      <c r="L62" s="2"/>
      <c r="M62" s="1"/>
    </row>
    <row r="63" spans="1:13" ht="42" customHeight="1" x14ac:dyDescent="0.3">
      <c r="A63" s="130"/>
      <c r="B63" s="136"/>
      <c r="C63" s="33" t="s">
        <v>62</v>
      </c>
      <c r="D63" s="150"/>
      <c r="E63" s="153"/>
      <c r="F63" s="153"/>
      <c r="G63" s="36">
        <f>собственные!F38</f>
        <v>4400</v>
      </c>
      <c r="H63" s="36">
        <f>собственные!G38</f>
        <v>4400</v>
      </c>
      <c r="I63" s="10">
        <f t="shared" ref="I63:I64" si="5">H63/G63*100</f>
        <v>100</v>
      </c>
      <c r="J63" s="2"/>
      <c r="K63" s="2"/>
      <c r="L63" s="2"/>
      <c r="M63" s="1"/>
    </row>
    <row r="64" spans="1:13" ht="87.75" customHeight="1" x14ac:dyDescent="0.3">
      <c r="A64" s="45"/>
      <c r="B64" s="31" t="s">
        <v>96</v>
      </c>
      <c r="C64" s="33" t="s">
        <v>62</v>
      </c>
      <c r="D64" s="32" t="s">
        <v>90</v>
      </c>
      <c r="E64" s="32" t="s">
        <v>11</v>
      </c>
      <c r="F64" s="24" t="s">
        <v>97</v>
      </c>
      <c r="G64" s="36">
        <f>собственные!F41</f>
        <v>2024604</v>
      </c>
      <c r="H64" s="36">
        <f>собственные!G41</f>
        <v>2024604</v>
      </c>
      <c r="I64" s="10">
        <f t="shared" si="5"/>
        <v>100</v>
      </c>
      <c r="J64" s="2"/>
      <c r="K64" s="2"/>
      <c r="L64" s="2"/>
      <c r="M64" s="1"/>
    </row>
    <row r="65" spans="1:13" ht="7.5" customHeight="1" x14ac:dyDescent="0.3">
      <c r="A65" s="119" t="s">
        <v>32</v>
      </c>
      <c r="B65" s="136" t="s">
        <v>78</v>
      </c>
      <c r="C65" s="31"/>
      <c r="D65" s="121">
        <v>920</v>
      </c>
      <c r="E65" s="122" t="s">
        <v>11</v>
      </c>
      <c r="F65" s="23"/>
      <c r="G65" s="154">
        <v>0</v>
      </c>
      <c r="H65" s="154">
        <v>0</v>
      </c>
      <c r="I65" s="10"/>
      <c r="J65" s="2"/>
      <c r="K65" s="2"/>
      <c r="L65" s="2"/>
      <c r="M65" s="1"/>
    </row>
    <row r="66" spans="1:13" ht="6.75" customHeight="1" x14ac:dyDescent="0.3">
      <c r="A66" s="119"/>
      <c r="B66" s="136"/>
      <c r="C66" s="31"/>
      <c r="D66" s="121"/>
      <c r="E66" s="122"/>
      <c r="F66" s="24"/>
      <c r="G66" s="155"/>
      <c r="H66" s="155"/>
      <c r="I66" s="10"/>
      <c r="J66" s="2"/>
      <c r="K66" s="2"/>
      <c r="L66" s="2"/>
      <c r="M66" s="1"/>
    </row>
    <row r="67" spans="1:13" ht="25.5" customHeight="1" thickBot="1" x14ac:dyDescent="0.35">
      <c r="A67" s="119"/>
      <c r="B67" s="136"/>
      <c r="C67" s="33" t="s">
        <v>62</v>
      </c>
      <c r="D67" s="121"/>
      <c r="E67" s="122"/>
      <c r="F67" s="32" t="s">
        <v>79</v>
      </c>
      <c r="G67" s="156"/>
      <c r="H67" s="156"/>
      <c r="I67" s="10">
        <v>0</v>
      </c>
      <c r="J67" s="2"/>
      <c r="K67" s="2"/>
      <c r="L67" s="2"/>
      <c r="M67" s="1"/>
    </row>
    <row r="68" spans="1:13" ht="25.5" customHeight="1" thickBot="1" x14ac:dyDescent="0.35">
      <c r="A68" s="128" t="s">
        <v>33</v>
      </c>
      <c r="B68" s="131" t="s">
        <v>15</v>
      </c>
      <c r="C68" s="17" t="s">
        <v>53</v>
      </c>
      <c r="D68" s="8" t="s">
        <v>7</v>
      </c>
      <c r="E68" s="8" t="s">
        <v>7</v>
      </c>
      <c r="F68" s="8" t="s">
        <v>7</v>
      </c>
      <c r="G68" s="37">
        <f>G69+G70+G71+G72</f>
        <v>173400</v>
      </c>
      <c r="H68" s="37">
        <f>H69+H70+H71+H72</f>
        <v>173400</v>
      </c>
      <c r="I68" s="10">
        <v>0</v>
      </c>
      <c r="J68" s="2"/>
      <c r="K68" s="2"/>
      <c r="L68" s="2"/>
      <c r="M68" s="1"/>
    </row>
    <row r="69" spans="1:13" ht="25.5" customHeight="1" thickBot="1" x14ac:dyDescent="0.35">
      <c r="A69" s="129"/>
      <c r="B69" s="132"/>
      <c r="C69" s="18" t="s">
        <v>54</v>
      </c>
      <c r="D69" s="8" t="s">
        <v>7</v>
      </c>
      <c r="E69" s="8" t="s">
        <v>7</v>
      </c>
      <c r="F69" s="8" t="s">
        <v>7</v>
      </c>
      <c r="G69" s="36"/>
      <c r="H69" s="36"/>
      <c r="I69" s="10"/>
      <c r="J69" s="2"/>
      <c r="K69" s="2"/>
      <c r="L69" s="2"/>
      <c r="M69" s="1"/>
    </row>
    <row r="70" spans="1:13" ht="25.5" customHeight="1" thickBot="1" x14ac:dyDescent="0.35">
      <c r="A70" s="129"/>
      <c r="B70" s="132"/>
      <c r="C70" s="18" t="s">
        <v>55</v>
      </c>
      <c r="D70" s="8" t="s">
        <v>7</v>
      </c>
      <c r="E70" s="8" t="s">
        <v>7</v>
      </c>
      <c r="F70" s="8" t="s">
        <v>7</v>
      </c>
      <c r="G70" s="36"/>
      <c r="H70" s="36"/>
      <c r="I70" s="10"/>
      <c r="J70" s="2"/>
      <c r="K70" s="2"/>
      <c r="L70" s="2"/>
      <c r="M70" s="1"/>
    </row>
    <row r="71" spans="1:13" ht="25.5" customHeight="1" thickBot="1" x14ac:dyDescent="0.35">
      <c r="A71" s="129"/>
      <c r="B71" s="132"/>
      <c r="C71" s="18" t="s">
        <v>56</v>
      </c>
      <c r="D71" s="8" t="s">
        <v>7</v>
      </c>
      <c r="E71" s="8" t="s">
        <v>7</v>
      </c>
      <c r="F71" s="8" t="s">
        <v>7</v>
      </c>
      <c r="G71" s="36"/>
      <c r="H71" s="36"/>
      <c r="I71" s="10"/>
      <c r="J71" s="2"/>
      <c r="K71" s="2"/>
      <c r="L71" s="2"/>
      <c r="M71" s="1"/>
    </row>
    <row r="72" spans="1:13" ht="19.5" x14ac:dyDescent="0.3">
      <c r="A72" s="130"/>
      <c r="B72" s="133"/>
      <c r="C72" s="33" t="s">
        <v>62</v>
      </c>
      <c r="D72" s="6">
        <v>920</v>
      </c>
      <c r="E72" s="7" t="s">
        <v>7</v>
      </c>
      <c r="F72" s="7" t="s">
        <v>7</v>
      </c>
      <c r="G72" s="35">
        <f t="shared" ref="G72:H72" si="6">G75</f>
        <v>173400</v>
      </c>
      <c r="H72" s="35">
        <f t="shared" si="6"/>
        <v>173400</v>
      </c>
      <c r="I72" s="10">
        <f t="shared" si="2"/>
        <v>100</v>
      </c>
      <c r="J72" s="2"/>
      <c r="K72" s="2"/>
      <c r="L72" s="2"/>
      <c r="M72" s="1"/>
    </row>
    <row r="73" spans="1:13" ht="35.25" customHeight="1" x14ac:dyDescent="0.3">
      <c r="A73" s="119" t="s">
        <v>34</v>
      </c>
      <c r="B73" s="143" t="s">
        <v>80</v>
      </c>
      <c r="C73" s="38"/>
      <c r="D73" s="121">
        <v>920</v>
      </c>
      <c r="E73" s="122" t="s">
        <v>16</v>
      </c>
      <c r="F73" s="23"/>
      <c r="G73" s="36"/>
      <c r="H73" s="36"/>
      <c r="I73" s="10"/>
      <c r="J73" s="2"/>
      <c r="K73" s="2"/>
      <c r="L73" s="2"/>
      <c r="M73" s="1"/>
    </row>
    <row r="74" spans="1:13" ht="34.5" customHeight="1" x14ac:dyDescent="0.3">
      <c r="A74" s="119"/>
      <c r="B74" s="143"/>
      <c r="C74" s="38"/>
      <c r="D74" s="121"/>
      <c r="E74" s="122"/>
      <c r="F74" s="24"/>
      <c r="G74" s="36"/>
      <c r="H74" s="36"/>
      <c r="I74" s="10"/>
      <c r="J74" s="2"/>
      <c r="K74" s="2"/>
      <c r="L74" s="2"/>
      <c r="M74" s="1"/>
    </row>
    <row r="75" spans="1:13" ht="20.25" thickBot="1" x14ac:dyDescent="0.35">
      <c r="A75" s="119"/>
      <c r="B75" s="143"/>
      <c r="C75" s="33" t="s">
        <v>62</v>
      </c>
      <c r="D75" s="121"/>
      <c r="E75" s="122"/>
      <c r="F75" s="32" t="s">
        <v>17</v>
      </c>
      <c r="G75" s="36">
        <f>собственные!F43</f>
        <v>173400</v>
      </c>
      <c r="H75" s="36">
        <f>собственные!G43</f>
        <v>173400</v>
      </c>
      <c r="I75" s="10">
        <f t="shared" si="2"/>
        <v>100</v>
      </c>
      <c r="J75" s="2"/>
      <c r="K75" s="2"/>
      <c r="L75" s="2"/>
      <c r="M75" s="1"/>
    </row>
    <row r="76" spans="1:13" ht="20.25" thickBot="1" x14ac:dyDescent="0.35">
      <c r="A76" s="128" t="s">
        <v>43</v>
      </c>
      <c r="B76" s="131" t="s">
        <v>18</v>
      </c>
      <c r="C76" s="17" t="s">
        <v>53</v>
      </c>
      <c r="D76" s="8" t="s">
        <v>7</v>
      </c>
      <c r="E76" s="8" t="s">
        <v>7</v>
      </c>
      <c r="F76" s="8" t="s">
        <v>7</v>
      </c>
      <c r="G76" s="37">
        <f>G77+G78+G79+G80</f>
        <v>1695857.25</v>
      </c>
      <c r="H76" s="37">
        <f>H77+H78+H79+H80</f>
        <v>1695854.14</v>
      </c>
      <c r="I76" s="10">
        <f t="shared" si="2"/>
        <v>99.999816611922967</v>
      </c>
      <c r="J76" s="2"/>
      <c r="K76" s="2"/>
      <c r="L76" s="2"/>
      <c r="M76" s="1"/>
    </row>
    <row r="77" spans="1:13" ht="20.25" thickBot="1" x14ac:dyDescent="0.4">
      <c r="A77" s="129"/>
      <c r="B77" s="132"/>
      <c r="C77" s="18" t="s">
        <v>54</v>
      </c>
      <c r="D77" s="8" t="s">
        <v>7</v>
      </c>
      <c r="E77" s="8" t="s">
        <v>7</v>
      </c>
      <c r="F77" s="8" t="s">
        <v>7</v>
      </c>
      <c r="G77" s="42"/>
      <c r="H77" s="42"/>
      <c r="I77" s="10"/>
      <c r="J77" s="2"/>
      <c r="K77" s="2"/>
      <c r="L77" s="2"/>
      <c r="M77" s="1"/>
    </row>
    <row r="78" spans="1:13" ht="20.25" thickBot="1" x14ac:dyDescent="0.4">
      <c r="A78" s="129"/>
      <c r="B78" s="132"/>
      <c r="C78" s="18" t="s">
        <v>55</v>
      </c>
      <c r="D78" s="8" t="s">
        <v>7</v>
      </c>
      <c r="E78" s="8" t="s">
        <v>7</v>
      </c>
      <c r="F78" s="8" t="s">
        <v>7</v>
      </c>
      <c r="G78" s="42">
        <f>G83+G86</f>
        <v>48705.25</v>
      </c>
      <c r="H78" s="42">
        <f>H83+H86</f>
        <v>48705.25</v>
      </c>
      <c r="I78" s="10">
        <f t="shared" si="2"/>
        <v>100</v>
      </c>
      <c r="J78" s="2"/>
      <c r="K78" s="2"/>
      <c r="L78" s="2"/>
      <c r="M78" s="1"/>
    </row>
    <row r="79" spans="1:13" ht="20.25" thickBot="1" x14ac:dyDescent="0.4">
      <c r="A79" s="129"/>
      <c r="B79" s="132"/>
      <c r="C79" s="18" t="s">
        <v>98</v>
      </c>
      <c r="D79" s="8" t="s">
        <v>7</v>
      </c>
      <c r="E79" s="8" t="s">
        <v>7</v>
      </c>
      <c r="F79" s="8" t="s">
        <v>7</v>
      </c>
      <c r="G79" s="42">
        <f>G92</f>
        <v>47000</v>
      </c>
      <c r="H79" s="42">
        <f>H92</f>
        <v>47000</v>
      </c>
      <c r="I79" s="10"/>
      <c r="J79" s="2"/>
      <c r="K79" s="2"/>
      <c r="L79" s="2"/>
      <c r="M79" s="1"/>
    </row>
    <row r="80" spans="1:13" ht="19.5" x14ac:dyDescent="0.3">
      <c r="A80" s="130"/>
      <c r="B80" s="133"/>
      <c r="C80" s="33" t="s">
        <v>62</v>
      </c>
      <c r="D80" s="8" t="s">
        <v>7</v>
      </c>
      <c r="E80" s="7" t="s">
        <v>7</v>
      </c>
      <c r="F80" s="7" t="s">
        <v>7</v>
      </c>
      <c r="G80" s="34">
        <f>G84+G87+G90+G93+G96+G98+G104+G101</f>
        <v>1600152</v>
      </c>
      <c r="H80" s="34">
        <f>H84+H87+H90+H93+H96+H98+H104+H101</f>
        <v>1600148.89</v>
      </c>
      <c r="I80" s="10">
        <f t="shared" si="2"/>
        <v>99.999805643463873</v>
      </c>
      <c r="J80" s="2"/>
      <c r="K80" s="2"/>
      <c r="L80" s="2"/>
      <c r="M80" s="1"/>
    </row>
    <row r="81" spans="1:13" ht="2.25" customHeight="1" x14ac:dyDescent="0.3">
      <c r="A81" s="128" t="s">
        <v>35</v>
      </c>
      <c r="B81" s="144" t="s">
        <v>81</v>
      </c>
      <c r="C81" s="20"/>
      <c r="D81" s="121">
        <v>920</v>
      </c>
      <c r="E81" s="122" t="s">
        <v>19</v>
      </c>
      <c r="F81" s="23"/>
      <c r="G81" s="36"/>
      <c r="H81" s="36"/>
      <c r="I81" s="10"/>
      <c r="J81" s="2"/>
      <c r="K81" s="2"/>
      <c r="L81" s="2"/>
      <c r="M81" s="1"/>
    </row>
    <row r="82" spans="1:13" ht="19.5" x14ac:dyDescent="0.3">
      <c r="A82" s="129"/>
      <c r="B82" s="145"/>
      <c r="C82" s="21"/>
      <c r="D82" s="121"/>
      <c r="E82" s="122"/>
      <c r="F82" s="24"/>
      <c r="G82" s="36"/>
      <c r="H82" s="36"/>
      <c r="I82" s="10"/>
      <c r="J82" s="2"/>
      <c r="K82" s="2"/>
      <c r="L82" s="2"/>
      <c r="M82" s="1"/>
    </row>
    <row r="83" spans="1:13" ht="39.75" customHeight="1" thickBot="1" x14ac:dyDescent="0.35">
      <c r="A83" s="129"/>
      <c r="B83" s="145"/>
      <c r="C83" s="18" t="s">
        <v>55</v>
      </c>
      <c r="D83" s="121"/>
      <c r="E83" s="122"/>
      <c r="F83" s="32" t="s">
        <v>91</v>
      </c>
      <c r="G83" s="36">
        <f>'иные источн'!G40</f>
        <v>40967.980000000003</v>
      </c>
      <c r="H83" s="36">
        <f>'иные источн'!H40</f>
        <v>40967.980000000003</v>
      </c>
      <c r="I83" s="10">
        <f t="shared" si="2"/>
        <v>100</v>
      </c>
      <c r="J83" s="2"/>
      <c r="K83" s="2"/>
      <c r="L83" s="2"/>
      <c r="M83" s="1"/>
    </row>
    <row r="84" spans="1:13" ht="20.25" customHeight="1" x14ac:dyDescent="0.3">
      <c r="A84" s="130"/>
      <c r="B84" s="146"/>
      <c r="C84" s="33" t="s">
        <v>62</v>
      </c>
      <c r="D84" s="28"/>
      <c r="E84" s="29"/>
      <c r="F84" s="32" t="s">
        <v>82</v>
      </c>
      <c r="G84" s="36">
        <f>собственные!F47</f>
        <v>21859</v>
      </c>
      <c r="H84" s="36">
        <f>собственные!G47</f>
        <v>21858.26</v>
      </c>
      <c r="I84" s="10">
        <f t="shared" ref="I84" si="7">H84/G84*100</f>
        <v>99.996614666727652</v>
      </c>
      <c r="J84" s="2"/>
      <c r="K84" s="2"/>
      <c r="L84" s="2"/>
      <c r="M84" s="1"/>
    </row>
    <row r="85" spans="1:13" ht="27.75" customHeight="1" x14ac:dyDescent="0.3">
      <c r="A85" s="119" t="s">
        <v>37</v>
      </c>
      <c r="B85" s="143" t="s">
        <v>85</v>
      </c>
      <c r="C85" s="38"/>
      <c r="D85" s="121">
        <v>920</v>
      </c>
      <c r="E85" s="122" t="s">
        <v>20</v>
      </c>
      <c r="F85" s="23"/>
      <c r="G85" s="36"/>
      <c r="H85" s="36"/>
      <c r="I85" s="10"/>
      <c r="J85" s="2"/>
      <c r="K85" s="2"/>
      <c r="L85" s="2"/>
      <c r="M85" s="1"/>
    </row>
    <row r="86" spans="1:13" ht="25.5" customHeight="1" thickBot="1" x14ac:dyDescent="0.35">
      <c r="A86" s="119"/>
      <c r="B86" s="143"/>
      <c r="C86" s="18" t="s">
        <v>55</v>
      </c>
      <c r="D86" s="121"/>
      <c r="E86" s="122"/>
      <c r="F86" s="32" t="s">
        <v>84</v>
      </c>
      <c r="G86" s="36">
        <v>7737.27</v>
      </c>
      <c r="H86" s="36">
        <f>'иные источн'!H47</f>
        <v>7737.27</v>
      </c>
      <c r="I86" s="10">
        <v>0</v>
      </c>
      <c r="J86" s="2"/>
      <c r="K86" s="2"/>
      <c r="L86" s="2"/>
      <c r="M86" s="1"/>
    </row>
    <row r="87" spans="1:13" ht="18" customHeight="1" x14ac:dyDescent="0.3">
      <c r="A87" s="119"/>
      <c r="B87" s="143"/>
      <c r="C87" s="33" t="s">
        <v>62</v>
      </c>
      <c r="D87" s="121"/>
      <c r="E87" s="122"/>
      <c r="F87" s="32" t="s">
        <v>84</v>
      </c>
      <c r="G87" s="36">
        <f>собственные!F55</f>
        <v>8263</v>
      </c>
      <c r="H87" s="36">
        <f>собственные!G55</f>
        <v>8262.73</v>
      </c>
      <c r="I87" s="10">
        <f t="shared" si="2"/>
        <v>99.996732421638626</v>
      </c>
      <c r="J87" s="2"/>
      <c r="K87" s="2"/>
      <c r="L87" s="2"/>
      <c r="M87" s="1"/>
    </row>
    <row r="88" spans="1:13" ht="1.5" hidden="1" customHeight="1" x14ac:dyDescent="0.3">
      <c r="A88" s="119" t="s">
        <v>38</v>
      </c>
      <c r="B88" s="118" t="s">
        <v>86</v>
      </c>
      <c r="C88" s="30"/>
      <c r="D88" s="121">
        <v>920</v>
      </c>
      <c r="E88" s="122" t="s">
        <v>20</v>
      </c>
      <c r="F88" s="23"/>
      <c r="G88" s="36"/>
      <c r="H88" s="36"/>
      <c r="I88" s="10"/>
      <c r="J88" s="2"/>
      <c r="K88" s="2"/>
      <c r="L88" s="2"/>
      <c r="M88" s="1"/>
    </row>
    <row r="89" spans="1:13" ht="19.5" x14ac:dyDescent="0.3">
      <c r="A89" s="119"/>
      <c r="B89" s="118"/>
      <c r="C89" s="30"/>
      <c r="D89" s="121"/>
      <c r="E89" s="122"/>
      <c r="F89" s="24"/>
      <c r="G89" s="36"/>
      <c r="H89" s="36"/>
      <c r="I89" s="10"/>
      <c r="J89" s="2"/>
      <c r="K89" s="2"/>
      <c r="L89" s="2"/>
      <c r="M89" s="1"/>
    </row>
    <row r="90" spans="1:13" ht="19.5" x14ac:dyDescent="0.3">
      <c r="A90" s="119"/>
      <c r="B90" s="118"/>
      <c r="C90" s="33" t="s">
        <v>62</v>
      </c>
      <c r="D90" s="121"/>
      <c r="E90" s="122"/>
      <c r="F90" s="32" t="s">
        <v>87</v>
      </c>
      <c r="G90" s="36">
        <f>собственные!F59</f>
        <v>0</v>
      </c>
      <c r="H90" s="36">
        <f>собственные!G59</f>
        <v>0</v>
      </c>
      <c r="I90" s="10" t="e">
        <f t="shared" ref="I90:I93" si="8">H90/G90*100</f>
        <v>#DIV/0!</v>
      </c>
      <c r="J90" s="2"/>
      <c r="K90" s="2"/>
      <c r="L90" s="2"/>
      <c r="M90" s="1"/>
    </row>
    <row r="91" spans="1:13" ht="2.25" customHeight="1" x14ac:dyDescent="0.3">
      <c r="A91" s="119" t="s">
        <v>39</v>
      </c>
      <c r="B91" s="118" t="s">
        <v>22</v>
      </c>
      <c r="C91" s="30"/>
      <c r="D91" s="121">
        <v>920</v>
      </c>
      <c r="E91" s="122" t="s">
        <v>20</v>
      </c>
      <c r="F91" s="23"/>
      <c r="G91" s="36"/>
      <c r="H91" s="36"/>
      <c r="I91" s="10"/>
      <c r="J91" s="2"/>
      <c r="K91" s="2"/>
      <c r="L91" s="2"/>
      <c r="M91" s="1"/>
    </row>
    <row r="92" spans="1:13" ht="20.25" thickBot="1" x14ac:dyDescent="0.35">
      <c r="A92" s="119"/>
      <c r="B92" s="118"/>
      <c r="C92" s="18" t="s">
        <v>98</v>
      </c>
      <c r="D92" s="121"/>
      <c r="E92" s="122"/>
      <c r="F92" s="24"/>
      <c r="G92" s="36">
        <v>47000</v>
      </c>
      <c r="H92" s="36">
        <v>47000</v>
      </c>
      <c r="I92" s="10"/>
      <c r="J92" s="2"/>
      <c r="K92" s="2"/>
      <c r="L92" s="2"/>
      <c r="M92" s="1"/>
    </row>
    <row r="93" spans="1:13" ht="19.5" x14ac:dyDescent="0.3">
      <c r="A93" s="119"/>
      <c r="B93" s="118"/>
      <c r="C93" s="33" t="s">
        <v>62</v>
      </c>
      <c r="D93" s="121"/>
      <c r="E93" s="122"/>
      <c r="F93" s="32" t="s">
        <v>23</v>
      </c>
      <c r="G93" s="36">
        <f>собственные!F61</f>
        <v>1207011</v>
      </c>
      <c r="H93" s="36">
        <f>собственные!G61</f>
        <v>1207010</v>
      </c>
      <c r="I93" s="10">
        <f t="shared" si="8"/>
        <v>99.999917150713628</v>
      </c>
      <c r="J93" s="2"/>
      <c r="K93" s="2"/>
      <c r="L93" s="2"/>
      <c r="M93" s="1"/>
    </row>
    <row r="94" spans="1:13" ht="5.25" customHeight="1" x14ac:dyDescent="0.3">
      <c r="A94" s="119" t="s">
        <v>40</v>
      </c>
      <c r="B94" s="123" t="s">
        <v>139</v>
      </c>
      <c r="C94" s="26"/>
      <c r="D94" s="121">
        <v>920</v>
      </c>
      <c r="E94" s="122" t="s">
        <v>24</v>
      </c>
      <c r="F94" s="23"/>
      <c r="G94" s="36"/>
      <c r="H94" s="36"/>
      <c r="I94" s="10"/>
      <c r="J94" s="2"/>
      <c r="K94" s="2"/>
      <c r="L94" s="2"/>
      <c r="M94" s="1"/>
    </row>
    <row r="95" spans="1:13" ht="19.5" x14ac:dyDescent="0.3">
      <c r="A95" s="119"/>
      <c r="B95" s="158"/>
      <c r="C95" s="27"/>
      <c r="D95" s="121"/>
      <c r="E95" s="122"/>
      <c r="F95" s="24"/>
      <c r="G95" s="36"/>
      <c r="H95" s="36"/>
      <c r="I95" s="10"/>
      <c r="J95" s="2"/>
      <c r="K95" s="2"/>
      <c r="L95" s="2"/>
      <c r="M95" s="1"/>
    </row>
    <row r="96" spans="1:13" ht="52.5" customHeight="1" x14ac:dyDescent="0.3">
      <c r="A96" s="119"/>
      <c r="B96" s="124"/>
      <c r="C96" s="33" t="s">
        <v>62</v>
      </c>
      <c r="D96" s="121"/>
      <c r="E96" s="122"/>
      <c r="F96" s="32" t="s">
        <v>100</v>
      </c>
      <c r="G96" s="36">
        <f>собственные!F64</f>
        <v>24000</v>
      </c>
      <c r="H96" s="36">
        <f>собственные!G64</f>
        <v>24000</v>
      </c>
      <c r="I96" s="10"/>
      <c r="J96" s="2"/>
      <c r="K96" s="2"/>
      <c r="L96" s="2"/>
      <c r="M96" s="1"/>
    </row>
    <row r="97" spans="1:13" ht="18" customHeight="1" x14ac:dyDescent="0.3">
      <c r="A97" s="128" t="s">
        <v>41</v>
      </c>
      <c r="B97" s="123" t="s">
        <v>89</v>
      </c>
      <c r="C97" s="26"/>
      <c r="D97" s="151" t="s">
        <v>90</v>
      </c>
      <c r="E97" s="151" t="s">
        <v>21</v>
      </c>
      <c r="F97" s="14"/>
      <c r="G97" s="36"/>
      <c r="H97" s="36"/>
      <c r="I97" s="10"/>
      <c r="J97" s="2"/>
      <c r="K97" s="2"/>
      <c r="L97" s="2"/>
      <c r="M97" s="1"/>
    </row>
    <row r="98" spans="1:13" ht="18.75" customHeight="1" x14ac:dyDescent="0.3">
      <c r="A98" s="129"/>
      <c r="B98" s="158"/>
      <c r="C98" s="33" t="s">
        <v>62</v>
      </c>
      <c r="D98" s="152"/>
      <c r="E98" s="152"/>
      <c r="F98" s="14" t="s">
        <v>88</v>
      </c>
      <c r="G98" s="36">
        <f>собственные!F67</f>
        <v>102</v>
      </c>
      <c r="H98" s="36">
        <f>собственные!G67</f>
        <v>101.4</v>
      </c>
      <c r="I98" s="10">
        <f t="shared" ref="I98" si="9">H98/G98*100</f>
        <v>99.411764705882348</v>
      </c>
      <c r="J98" s="2"/>
      <c r="K98" s="2"/>
      <c r="L98" s="2"/>
      <c r="M98" s="1"/>
    </row>
    <row r="99" spans="1:13" ht="24" customHeight="1" x14ac:dyDescent="0.3">
      <c r="A99" s="130"/>
      <c r="B99" s="124"/>
      <c r="C99" s="40"/>
      <c r="D99" s="153"/>
      <c r="E99" s="153"/>
      <c r="F99" s="16"/>
      <c r="G99" s="36"/>
      <c r="H99" s="36"/>
      <c r="I99" s="10"/>
      <c r="J99" s="2"/>
      <c r="K99" s="2"/>
      <c r="L99" s="2"/>
      <c r="M99" s="1"/>
    </row>
    <row r="100" spans="1:13" ht="24" customHeight="1" x14ac:dyDescent="0.3">
      <c r="A100" s="128"/>
      <c r="B100" s="166" t="s">
        <v>94</v>
      </c>
      <c r="C100" s="41"/>
      <c r="D100" s="151" t="s">
        <v>90</v>
      </c>
      <c r="E100" s="151" t="s">
        <v>24</v>
      </c>
      <c r="F100" s="14"/>
      <c r="G100" s="36"/>
      <c r="H100" s="36"/>
      <c r="I100" s="10"/>
      <c r="J100" s="2"/>
      <c r="K100" s="2"/>
      <c r="L100" s="2"/>
      <c r="M100" s="1"/>
    </row>
    <row r="101" spans="1:13" ht="24" customHeight="1" x14ac:dyDescent="0.3">
      <c r="A101" s="129"/>
      <c r="B101" s="167"/>
      <c r="C101" s="33" t="s">
        <v>62</v>
      </c>
      <c r="D101" s="152"/>
      <c r="E101" s="152"/>
      <c r="F101" s="14" t="s">
        <v>93</v>
      </c>
      <c r="G101" s="36">
        <f>собственные!F70</f>
        <v>258732</v>
      </c>
      <c r="H101" s="36">
        <f>собственные!G70</f>
        <v>258731.98</v>
      </c>
      <c r="I101" s="10">
        <f t="shared" ref="I101" si="10">H101/G101*100</f>
        <v>99.999992269993669</v>
      </c>
      <c r="J101" s="2"/>
      <c r="K101" s="2"/>
      <c r="L101" s="2"/>
      <c r="M101" s="1"/>
    </row>
    <row r="102" spans="1:13" ht="42" customHeight="1" x14ac:dyDescent="0.3">
      <c r="A102" s="130"/>
      <c r="B102" s="168"/>
      <c r="C102" s="33"/>
      <c r="D102" s="153"/>
      <c r="E102" s="153"/>
      <c r="F102" s="16"/>
      <c r="G102" s="36"/>
      <c r="H102" s="36"/>
      <c r="I102" s="10"/>
      <c r="J102" s="2"/>
      <c r="K102" s="2"/>
      <c r="L102" s="2"/>
      <c r="M102" s="1"/>
    </row>
    <row r="103" spans="1:13" ht="29.25" customHeight="1" x14ac:dyDescent="0.3">
      <c r="A103" s="128"/>
      <c r="B103" s="160" t="s">
        <v>138</v>
      </c>
      <c r="C103" s="41"/>
      <c r="D103" s="151" t="s">
        <v>90</v>
      </c>
      <c r="E103" s="151" t="s">
        <v>24</v>
      </c>
      <c r="F103" s="14"/>
      <c r="G103" s="36"/>
      <c r="H103" s="36"/>
      <c r="I103" s="10"/>
      <c r="J103" s="2"/>
      <c r="K103" s="2"/>
      <c r="L103" s="2"/>
      <c r="M103" s="1"/>
    </row>
    <row r="104" spans="1:13" ht="16.5" customHeight="1" x14ac:dyDescent="0.3">
      <c r="A104" s="129"/>
      <c r="B104" s="161"/>
      <c r="C104" s="33" t="s">
        <v>62</v>
      </c>
      <c r="D104" s="152"/>
      <c r="E104" s="152"/>
      <c r="F104" s="14" t="s">
        <v>128</v>
      </c>
      <c r="G104" s="36">
        <f>собственные!F71</f>
        <v>80185</v>
      </c>
      <c r="H104" s="36">
        <f>собственные!G71</f>
        <v>80184.52</v>
      </c>
      <c r="I104" s="10">
        <f t="shared" ref="I104" si="11">H104/G104*100</f>
        <v>99.999401384298807</v>
      </c>
      <c r="J104" s="2"/>
      <c r="K104" s="2"/>
      <c r="L104" s="2"/>
      <c r="M104" s="1"/>
    </row>
    <row r="105" spans="1:13" ht="23.25" customHeight="1" x14ac:dyDescent="0.3">
      <c r="A105" s="130"/>
      <c r="B105" s="162"/>
      <c r="C105" s="33"/>
      <c r="D105" s="153"/>
      <c r="E105" s="153"/>
      <c r="F105" s="16"/>
      <c r="G105" s="36"/>
      <c r="H105" s="36"/>
      <c r="I105" s="10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 t="s">
        <v>57</v>
      </c>
      <c r="C107" s="2"/>
      <c r="D107" s="3"/>
      <c r="E107" s="5"/>
      <c r="F107" s="5" t="s">
        <v>59</v>
      </c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9.5" customHeight="1" x14ac:dyDescent="0.3">
      <c r="A109" s="2"/>
      <c r="B109" s="2" t="s">
        <v>58</v>
      </c>
      <c r="C109" s="2"/>
      <c r="D109" s="3"/>
      <c r="E109" s="5"/>
      <c r="F109" s="147" t="s">
        <v>60</v>
      </c>
      <c r="G109" s="147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5"/>
      <c r="F198" s="5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5"/>
      <c r="F199" s="5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5"/>
      <c r="F200" s="5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5"/>
      <c r="F201" s="5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5"/>
      <c r="F202" s="5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5"/>
      <c r="F203" s="5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5"/>
      <c r="F204" s="5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5"/>
      <c r="F205" s="5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5"/>
      <c r="F206" s="5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5"/>
      <c r="F207" s="5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5"/>
      <c r="F208" s="5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5"/>
      <c r="F209" s="5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5"/>
      <c r="F210" s="5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5"/>
      <c r="F211" s="5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3"/>
      <c r="E212" s="5"/>
      <c r="F212" s="5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3"/>
      <c r="E213" s="5"/>
      <c r="F213" s="5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3"/>
      <c r="E214" s="5"/>
      <c r="F214" s="5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3"/>
      <c r="E215" s="5"/>
      <c r="F215" s="5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3"/>
      <c r="E216" s="5"/>
      <c r="F216" s="5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3"/>
      <c r="E217" s="5"/>
      <c r="F217" s="5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3"/>
      <c r="E218" s="5"/>
      <c r="F218" s="5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3"/>
      <c r="E219" s="5"/>
      <c r="F219" s="5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3"/>
      <c r="E220" s="5"/>
      <c r="F220" s="5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3"/>
      <c r="E221" s="5"/>
      <c r="F221" s="5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3"/>
      <c r="E222" s="5"/>
      <c r="F222" s="5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3"/>
      <c r="E223" s="5"/>
      <c r="F223" s="5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3"/>
      <c r="E224" s="5"/>
      <c r="F224" s="5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3"/>
      <c r="E225" s="5"/>
      <c r="F225" s="5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3"/>
      <c r="E226" s="5"/>
      <c r="F226" s="5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3"/>
      <c r="E227" s="5"/>
      <c r="F227" s="5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3"/>
      <c r="E228" s="5"/>
      <c r="F228" s="5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3"/>
      <c r="E229" s="5"/>
      <c r="F229" s="5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3"/>
      <c r="E230" s="5"/>
      <c r="F230" s="5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3"/>
      <c r="E231" s="5"/>
      <c r="F231" s="5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3"/>
      <c r="E232" s="5"/>
      <c r="F232" s="5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3"/>
      <c r="E233" s="5"/>
      <c r="F233" s="5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3"/>
      <c r="E234" s="5"/>
      <c r="F234" s="5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3"/>
      <c r="E235" s="5"/>
      <c r="F235" s="5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3"/>
      <c r="E236" s="5"/>
      <c r="F236" s="5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3"/>
      <c r="E237" s="5"/>
      <c r="F237" s="5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3"/>
      <c r="E238" s="5"/>
      <c r="F238" s="5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3"/>
      <c r="E239" s="5"/>
      <c r="F239" s="5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3"/>
      <c r="E240" s="5"/>
      <c r="F240" s="5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3"/>
      <c r="E241" s="5"/>
      <c r="F241" s="5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3"/>
      <c r="E242" s="5"/>
      <c r="F242" s="5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3"/>
      <c r="E243" s="5"/>
      <c r="F243" s="5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3"/>
      <c r="E244" s="5"/>
      <c r="F244" s="5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3"/>
      <c r="E245" s="5"/>
      <c r="F245" s="5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3"/>
      <c r="E246" s="5"/>
      <c r="F246" s="5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3"/>
      <c r="E247" s="5"/>
      <c r="F247" s="5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3"/>
      <c r="E248" s="5"/>
      <c r="F248" s="5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3"/>
      <c r="E249" s="5"/>
      <c r="F249" s="5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3"/>
      <c r="E250" s="5"/>
      <c r="F250" s="5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3"/>
      <c r="E251" s="5"/>
      <c r="F251" s="5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3"/>
      <c r="E252" s="5"/>
      <c r="F252" s="5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3"/>
      <c r="E253" s="5"/>
      <c r="F253" s="5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3"/>
      <c r="E254" s="5"/>
      <c r="F254" s="5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3"/>
      <c r="E255" s="5"/>
      <c r="F255" s="5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3"/>
      <c r="E256" s="5"/>
      <c r="F256" s="5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3"/>
      <c r="E257" s="5"/>
      <c r="F257" s="5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3"/>
      <c r="E258" s="5"/>
      <c r="F258" s="5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3"/>
      <c r="E259" s="5"/>
      <c r="F259" s="5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3"/>
      <c r="E260" s="5"/>
      <c r="F260" s="5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3"/>
      <c r="E261" s="5"/>
      <c r="F261" s="5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3"/>
      <c r="E262" s="3"/>
      <c r="F262" s="3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3"/>
      <c r="E263" s="3"/>
      <c r="F263" s="3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3"/>
      <c r="E264" s="3"/>
      <c r="F264" s="3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3"/>
      <c r="E265" s="3"/>
      <c r="F265" s="3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3"/>
      <c r="E266" s="3"/>
      <c r="F266" s="3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3"/>
      <c r="E267" s="3"/>
      <c r="F267" s="3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3"/>
      <c r="E268" s="3"/>
      <c r="F268" s="3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3"/>
      <c r="E269" s="3"/>
      <c r="F269" s="3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3"/>
      <c r="E270" s="3"/>
      <c r="F270" s="3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3"/>
      <c r="E271" s="3"/>
      <c r="F271" s="3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3"/>
      <c r="E272" s="3"/>
      <c r="F272" s="3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3"/>
      <c r="E273" s="3"/>
      <c r="F273" s="3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3"/>
      <c r="E274" s="3"/>
      <c r="F274" s="3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3"/>
      <c r="E275" s="3"/>
      <c r="F275" s="3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4"/>
      <c r="E277" s="4"/>
      <c r="F277" s="4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4"/>
      <c r="E278" s="4"/>
      <c r="F278" s="4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4"/>
      <c r="E279" s="4"/>
      <c r="F279" s="4"/>
      <c r="G279" s="11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4"/>
      <c r="E280" s="4"/>
      <c r="F280" s="4"/>
      <c r="G280" s="11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4"/>
      <c r="E281" s="4"/>
      <c r="F281" s="4"/>
      <c r="G281" s="11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4"/>
      <c r="E282" s="4"/>
      <c r="F282" s="4"/>
      <c r="G282" s="11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4"/>
      <c r="E283" s="4"/>
      <c r="F283" s="4"/>
      <c r="G283" s="11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4"/>
      <c r="E284" s="4"/>
      <c r="F284" s="4"/>
      <c r="G284" s="11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4"/>
      <c r="E285" s="4"/>
      <c r="F285" s="4"/>
      <c r="G285" s="11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4"/>
      <c r="E286" s="4"/>
      <c r="F286" s="4"/>
      <c r="G286" s="11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4"/>
      <c r="E287" s="4"/>
      <c r="F287" s="4"/>
      <c r="G287" s="11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4"/>
      <c r="E288" s="4"/>
      <c r="F288" s="4"/>
      <c r="G288" s="11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4"/>
      <c r="E289" s="4"/>
      <c r="F289" s="4"/>
      <c r="G289" s="11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4"/>
      <c r="E290" s="4"/>
      <c r="F290" s="4"/>
      <c r="G290" s="11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4"/>
      <c r="E291" s="4"/>
      <c r="F291" s="4"/>
      <c r="G291" s="11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4"/>
      <c r="E292" s="4"/>
      <c r="F292" s="4"/>
      <c r="G292" s="11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4"/>
      <c r="E293" s="4"/>
      <c r="F293" s="4"/>
      <c r="G293" s="11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4"/>
      <c r="E294" s="4"/>
      <c r="F294" s="4"/>
      <c r="G294" s="11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4"/>
      <c r="E295" s="4"/>
      <c r="F295" s="4"/>
      <c r="G295" s="11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4"/>
      <c r="E296" s="4"/>
      <c r="F296" s="4"/>
      <c r="G296" s="11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4"/>
      <c r="E297" s="4"/>
      <c r="F297" s="4"/>
      <c r="G297" s="11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4"/>
      <c r="E298" s="4"/>
      <c r="F298" s="4"/>
      <c r="G298" s="11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4"/>
      <c r="E299" s="4"/>
      <c r="F299" s="4"/>
      <c r="G299" s="11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4"/>
      <c r="E300" s="4"/>
      <c r="F300" s="4"/>
      <c r="G300" s="11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4"/>
      <c r="E301" s="4"/>
      <c r="F301" s="4"/>
      <c r="G301" s="11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4"/>
      <c r="E302" s="4"/>
      <c r="F302" s="4"/>
      <c r="G302" s="11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4"/>
      <c r="E303" s="4"/>
      <c r="F303" s="4"/>
      <c r="G303" s="11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4"/>
      <c r="E304" s="4"/>
      <c r="F304" s="4"/>
      <c r="G304" s="11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4"/>
      <c r="E305" s="4"/>
      <c r="F305" s="4"/>
      <c r="G305" s="11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4"/>
      <c r="E306" s="4"/>
      <c r="F306" s="4"/>
      <c r="G306" s="11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4"/>
      <c r="E307" s="4"/>
      <c r="F307" s="4"/>
      <c r="G307" s="11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4"/>
      <c r="E308" s="4"/>
      <c r="F308" s="4"/>
      <c r="G308" s="11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4"/>
      <c r="E309" s="4"/>
      <c r="F309" s="4"/>
      <c r="G309" s="11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4"/>
      <c r="E310" s="4"/>
      <c r="F310" s="4"/>
      <c r="G310" s="11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4"/>
      <c r="E311" s="4"/>
      <c r="F311" s="4"/>
      <c r="G311" s="11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4"/>
      <c r="E312" s="4"/>
      <c r="F312" s="4"/>
      <c r="G312" s="11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4"/>
      <c r="E313" s="4"/>
      <c r="F313" s="4"/>
      <c r="G313" s="11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4"/>
      <c r="E314" s="4"/>
      <c r="F314" s="4"/>
      <c r="G314" s="11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4"/>
      <c r="E315" s="4"/>
      <c r="F315" s="4"/>
      <c r="G315" s="11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4"/>
      <c r="E316" s="4"/>
      <c r="F316" s="4"/>
      <c r="G316" s="11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4"/>
      <c r="E317" s="4"/>
      <c r="F317" s="4"/>
      <c r="G317" s="11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4"/>
      <c r="E318" s="4"/>
      <c r="F318" s="4"/>
      <c r="G318" s="11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4"/>
      <c r="E319" s="4"/>
      <c r="F319" s="4"/>
      <c r="G319" s="11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4"/>
      <c r="E320" s="4"/>
      <c r="F320" s="4"/>
      <c r="G320" s="11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4"/>
      <c r="E321" s="4"/>
      <c r="F321" s="4"/>
      <c r="G321" s="11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4"/>
      <c r="E322" s="4"/>
      <c r="F322" s="4"/>
      <c r="G322" s="11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4"/>
      <c r="E323" s="4"/>
      <c r="F323" s="4"/>
      <c r="G323" s="11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4"/>
      <c r="E324" s="4"/>
      <c r="F324" s="4"/>
      <c r="G324" s="11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4"/>
      <c r="E325" s="4"/>
      <c r="F325" s="4"/>
      <c r="G325" s="11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4"/>
      <c r="E326" s="4"/>
      <c r="F326" s="4"/>
      <c r="G326" s="11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4"/>
      <c r="E327" s="4"/>
      <c r="F327" s="4"/>
      <c r="G327" s="11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4"/>
      <c r="E328" s="4"/>
      <c r="F328" s="4"/>
      <c r="G328" s="11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4"/>
      <c r="E329" s="4"/>
      <c r="F329" s="4"/>
      <c r="G329" s="11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4"/>
      <c r="E330" s="4"/>
      <c r="F330" s="4"/>
      <c r="G330" s="11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4"/>
      <c r="E331" s="4"/>
      <c r="F331" s="4"/>
      <c r="G331" s="11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4"/>
      <c r="E332" s="4"/>
      <c r="F332" s="4"/>
      <c r="G332" s="11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4"/>
      <c r="E333" s="4"/>
      <c r="F333" s="4"/>
      <c r="G333" s="11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4"/>
      <c r="E334" s="4"/>
      <c r="F334" s="4"/>
      <c r="G334" s="11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4"/>
      <c r="E335" s="4"/>
      <c r="F335" s="4"/>
      <c r="G335" s="11"/>
      <c r="H335" s="2"/>
      <c r="I335" s="2"/>
      <c r="J335" s="2"/>
      <c r="K335" s="2"/>
      <c r="L335" s="2"/>
      <c r="M335" s="1"/>
    </row>
    <row r="336" spans="1:13" ht="18.75" x14ac:dyDescent="0.3">
      <c r="A336" s="2"/>
      <c r="B336" s="2"/>
      <c r="C336" s="2"/>
      <c r="D336" s="4"/>
      <c r="E336" s="4"/>
      <c r="F336" s="4"/>
      <c r="G336" s="11"/>
      <c r="H336" s="2"/>
      <c r="I336" s="2"/>
      <c r="J336" s="2"/>
      <c r="K336" s="2"/>
      <c r="L336" s="2"/>
      <c r="M336" s="1"/>
    </row>
    <row r="337" spans="1:13" ht="18.75" x14ac:dyDescent="0.3">
      <c r="A337" s="2"/>
      <c r="B337" s="2"/>
      <c r="C337" s="2"/>
      <c r="D337" s="4"/>
      <c r="E337" s="4"/>
      <c r="F337" s="4"/>
      <c r="G337" s="11"/>
      <c r="H337" s="2"/>
      <c r="I337" s="2"/>
      <c r="J337" s="2"/>
      <c r="K337" s="2"/>
      <c r="L337" s="2"/>
      <c r="M337" s="1"/>
    </row>
    <row r="338" spans="1:13" ht="18.75" x14ac:dyDescent="0.3">
      <c r="A338" s="2"/>
      <c r="B338" s="2"/>
      <c r="C338" s="2"/>
      <c r="D338" s="4"/>
      <c r="E338" s="4"/>
      <c r="F338" s="4"/>
      <c r="G338" s="11"/>
      <c r="H338" s="2"/>
      <c r="I338" s="2"/>
      <c r="J338" s="2"/>
      <c r="K338" s="2"/>
      <c r="L338" s="2"/>
      <c r="M338" s="1"/>
    </row>
    <row r="339" spans="1:13" ht="18.75" x14ac:dyDescent="0.3">
      <c r="A339" s="2"/>
      <c r="B339" s="2"/>
      <c r="C339" s="2"/>
      <c r="D339" s="4"/>
      <c r="E339" s="4"/>
      <c r="F339" s="4"/>
      <c r="G339" s="11"/>
      <c r="H339" s="2"/>
      <c r="I339" s="2"/>
      <c r="J339" s="2"/>
      <c r="K339" s="2"/>
      <c r="L339" s="2"/>
      <c r="M339" s="1"/>
    </row>
    <row r="340" spans="1:13" ht="18.75" x14ac:dyDescent="0.3">
      <c r="A340" s="2"/>
      <c r="B340" s="2"/>
      <c r="C340" s="2"/>
      <c r="D340" s="4"/>
      <c r="E340" s="4"/>
      <c r="F340" s="4"/>
      <c r="G340" s="11"/>
      <c r="H340" s="2"/>
      <c r="I340" s="2"/>
      <c r="J340" s="2"/>
      <c r="K340" s="2"/>
      <c r="L340" s="2"/>
      <c r="M340" s="1"/>
    </row>
    <row r="341" spans="1:13" ht="18.75" x14ac:dyDescent="0.3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1"/>
    </row>
    <row r="342" spans="1:13" ht="18.75" x14ac:dyDescent="0.3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1"/>
    </row>
    <row r="343" spans="1:13" ht="18.75" x14ac:dyDescent="0.3">
      <c r="A343" s="1"/>
      <c r="B343" s="1"/>
      <c r="C343" s="1"/>
      <c r="D343" s="1"/>
      <c r="E343" s="1"/>
      <c r="F343" s="1"/>
      <c r="G343" s="12"/>
      <c r="H343" s="1"/>
      <c r="I343" s="1"/>
      <c r="J343" s="1"/>
      <c r="K343" s="1"/>
      <c r="L343" s="1"/>
      <c r="M343" s="1"/>
    </row>
    <row r="344" spans="1:13" ht="18.75" x14ac:dyDescent="0.3">
      <c r="A344" s="1"/>
      <c r="B344" s="1"/>
      <c r="C344" s="1"/>
      <c r="D344" s="1"/>
      <c r="E344" s="1"/>
      <c r="F344" s="1"/>
      <c r="G344" s="12"/>
      <c r="H344" s="1"/>
      <c r="I344" s="1"/>
      <c r="J344" s="1"/>
      <c r="K344" s="1"/>
      <c r="L344" s="1"/>
      <c r="M344" s="1"/>
    </row>
    <row r="345" spans="1:13" ht="18.75" x14ac:dyDescent="0.3">
      <c r="A345" s="1"/>
      <c r="B345" s="1"/>
      <c r="C345" s="1"/>
      <c r="D345" s="1"/>
      <c r="E345" s="1"/>
      <c r="F345" s="1"/>
      <c r="G345" s="12"/>
      <c r="H345" s="1"/>
      <c r="I345" s="1"/>
      <c r="J345" s="1"/>
      <c r="K345" s="1"/>
      <c r="L345" s="1"/>
      <c r="M345" s="1"/>
    </row>
    <row r="346" spans="1:13" ht="18.75" x14ac:dyDescent="0.3">
      <c r="A346" s="1"/>
      <c r="B346" s="1"/>
      <c r="C346" s="1"/>
      <c r="D346" s="1"/>
      <c r="E346" s="1"/>
      <c r="F346" s="1"/>
      <c r="G346" s="12"/>
      <c r="H346" s="1"/>
      <c r="I346" s="1"/>
      <c r="J346" s="1"/>
      <c r="K346" s="1"/>
      <c r="L346" s="1"/>
      <c r="M346" s="1"/>
    </row>
    <row r="347" spans="1:13" ht="18.75" x14ac:dyDescent="0.3">
      <c r="A347" s="1"/>
      <c r="B347" s="1"/>
      <c r="C347" s="1"/>
      <c r="D347" s="1"/>
      <c r="E347" s="1"/>
      <c r="F347" s="1"/>
      <c r="G347" s="12"/>
      <c r="H347" s="1"/>
      <c r="I347" s="1"/>
      <c r="J347" s="1"/>
      <c r="K347" s="1"/>
      <c r="L347" s="1"/>
      <c r="M347" s="1"/>
    </row>
    <row r="348" spans="1:13" ht="18.75" x14ac:dyDescent="0.3">
      <c r="A348" s="1"/>
      <c r="B348" s="1"/>
      <c r="C348" s="1"/>
      <c r="D348" s="1"/>
      <c r="E348" s="1"/>
      <c r="F348" s="1"/>
      <c r="G348" s="12"/>
      <c r="H348" s="1"/>
      <c r="I348" s="1"/>
      <c r="J348" s="1"/>
      <c r="K348" s="1"/>
      <c r="L348" s="1"/>
      <c r="M348" s="1"/>
    </row>
    <row r="349" spans="1:13" ht="18.75" x14ac:dyDescent="0.3">
      <c r="A349" s="1"/>
      <c r="B349" s="1"/>
      <c r="C349" s="1"/>
      <c r="D349" s="1"/>
      <c r="E349" s="1"/>
      <c r="F349" s="1"/>
      <c r="G349" s="12"/>
      <c r="H349" s="1"/>
      <c r="I349" s="1"/>
      <c r="J349" s="1"/>
      <c r="K349" s="1"/>
      <c r="L349" s="1"/>
      <c r="M349" s="1"/>
    </row>
    <row r="350" spans="1:13" ht="18.75" x14ac:dyDescent="0.3">
      <c r="A350" s="1"/>
      <c r="B350" s="1"/>
      <c r="C350" s="1"/>
      <c r="D350" s="1"/>
      <c r="E350" s="1"/>
      <c r="F350" s="1"/>
      <c r="G350" s="12"/>
      <c r="H350" s="1"/>
      <c r="I350" s="1"/>
      <c r="J350" s="1"/>
      <c r="K350" s="1"/>
      <c r="L350" s="1"/>
      <c r="M350" s="1"/>
    </row>
  </sheetData>
  <mergeCells count="112">
    <mergeCell ref="B103:B105"/>
    <mergeCell ref="D103:D105"/>
    <mergeCell ref="E103:E105"/>
    <mergeCell ref="A103:A105"/>
    <mergeCell ref="A43:A46"/>
    <mergeCell ref="B43:B46"/>
    <mergeCell ref="D43:D46"/>
    <mergeCell ref="E43:E46"/>
    <mergeCell ref="A97:A99"/>
    <mergeCell ref="B97:B99"/>
    <mergeCell ref="D97:D99"/>
    <mergeCell ref="E97:E99"/>
    <mergeCell ref="A100:A102"/>
    <mergeCell ref="B100:B102"/>
    <mergeCell ref="D100:D102"/>
    <mergeCell ref="E100:E102"/>
    <mergeCell ref="A36:A38"/>
    <mergeCell ref="B36:B38"/>
    <mergeCell ref="D36:D38"/>
    <mergeCell ref="E36:E38"/>
    <mergeCell ref="A39:A42"/>
    <mergeCell ref="B39:B42"/>
    <mergeCell ref="D39:D42"/>
    <mergeCell ref="E39:E42"/>
    <mergeCell ref="A85:A87"/>
    <mergeCell ref="B85:B87"/>
    <mergeCell ref="D85:D87"/>
    <mergeCell ref="E85:E87"/>
    <mergeCell ref="A50:A52"/>
    <mergeCell ref="B50:B52"/>
    <mergeCell ref="D50:D52"/>
    <mergeCell ref="E50:E52"/>
    <mergeCell ref="A58:A60"/>
    <mergeCell ref="B58:B60"/>
    <mergeCell ref="D58:D60"/>
    <mergeCell ref="E58:E60"/>
    <mergeCell ref="B47:B49"/>
    <mergeCell ref="A47:A49"/>
    <mergeCell ref="D47:D49"/>
    <mergeCell ref="E47:E49"/>
    <mergeCell ref="F109:G109"/>
    <mergeCell ref="G3:I3"/>
    <mergeCell ref="B53:B57"/>
    <mergeCell ref="A53:A57"/>
    <mergeCell ref="B68:B72"/>
    <mergeCell ref="A68:A72"/>
    <mergeCell ref="A94:A96"/>
    <mergeCell ref="B94:B96"/>
    <mergeCell ref="D94:D96"/>
    <mergeCell ref="E94:E96"/>
    <mergeCell ref="A88:A90"/>
    <mergeCell ref="B88:B90"/>
    <mergeCell ref="D88:D90"/>
    <mergeCell ref="E88:E90"/>
    <mergeCell ref="A91:A93"/>
    <mergeCell ref="B91:B93"/>
    <mergeCell ref="D91:D93"/>
    <mergeCell ref="E91:E93"/>
    <mergeCell ref="A81:A84"/>
    <mergeCell ref="B81:B84"/>
    <mergeCell ref="D81:D83"/>
    <mergeCell ref="E81:E83"/>
    <mergeCell ref="B76:B80"/>
    <mergeCell ref="A76:A80"/>
    <mergeCell ref="F61:F63"/>
    <mergeCell ref="A73:A75"/>
    <mergeCell ref="B73:B75"/>
    <mergeCell ref="D73:D75"/>
    <mergeCell ref="E73:E75"/>
    <mergeCell ref="A65:A67"/>
    <mergeCell ref="B65:B67"/>
    <mergeCell ref="D65:D67"/>
    <mergeCell ref="E65:E67"/>
    <mergeCell ref="A61:A63"/>
    <mergeCell ref="B61:B63"/>
    <mergeCell ref="D61:D63"/>
    <mergeCell ref="E61:E63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B30:B32"/>
    <mergeCell ref="D30:D32"/>
    <mergeCell ref="G65:G67"/>
    <mergeCell ref="H65:H67"/>
    <mergeCell ref="A1:I2"/>
    <mergeCell ref="A3:A4"/>
    <mergeCell ref="B3:B4"/>
    <mergeCell ref="C3:C4"/>
    <mergeCell ref="D3:F3"/>
    <mergeCell ref="D18:D20"/>
    <mergeCell ref="E18:E20"/>
    <mergeCell ref="A21:A23"/>
    <mergeCell ref="B21:B23"/>
    <mergeCell ref="D21:D23"/>
    <mergeCell ref="E21:E23"/>
    <mergeCell ref="A6:A11"/>
    <mergeCell ref="B6:B11"/>
    <mergeCell ref="A12:A17"/>
    <mergeCell ref="B12:B17"/>
    <mergeCell ref="A18:A20"/>
    <mergeCell ref="B18:B20"/>
    <mergeCell ref="E30:E32"/>
    <mergeCell ref="A33:A35"/>
    <mergeCell ref="B33:B35"/>
    <mergeCell ref="D33:D35"/>
    <mergeCell ref="E33:E35"/>
  </mergeCells>
  <pageMargins left="0.39370078740157483" right="0" top="0.39370078740157483" bottom="0" header="0" footer="0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2022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2023-01-15T12:14:42Z</cp:lastPrinted>
  <dcterms:created xsi:type="dcterms:W3CDTF">2015-09-27T09:04:22Z</dcterms:created>
  <dcterms:modified xsi:type="dcterms:W3CDTF">2023-01-16T10:44:49Z</dcterms:modified>
</cp:coreProperties>
</file>